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Excel Website\Charts\How to Create a Gantt Chart in Excel\"/>
    </mc:Choice>
  </mc:AlternateContent>
  <xr:revisionPtr revIDLastSave="0" documentId="8_{C25AF524-F4EA-4EF5-873E-110B18C8FA7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3" l="1"/>
  <c r="K1" i="3"/>
  <c r="D10" i="3"/>
  <c r="C10" i="3"/>
  <c r="C9" i="3"/>
  <c r="D9" i="3"/>
  <c r="C8" i="3"/>
  <c r="D8" i="3"/>
  <c r="C7" i="3"/>
  <c r="D7" i="3"/>
  <c r="D6" i="3"/>
  <c r="C6" i="3"/>
  <c r="C5" i="3"/>
  <c r="D5" i="3"/>
  <c r="J5" i="3" l="1"/>
  <c r="H1" i="1"/>
  <c r="H2" i="1"/>
  <c r="J6" i="1"/>
  <c r="J7" i="1"/>
  <c r="J8" i="1"/>
  <c r="J9" i="1"/>
  <c r="J10" i="1"/>
  <c r="J11" i="1"/>
  <c r="J5" i="1"/>
  <c r="H7" i="1"/>
  <c r="G6" i="1"/>
  <c r="H6" i="1" s="1"/>
  <c r="G7" i="1"/>
  <c r="G8" i="1"/>
  <c r="H8" i="1" s="1"/>
  <c r="G9" i="1"/>
  <c r="G10" i="1"/>
  <c r="G11" i="1"/>
  <c r="G5" i="1"/>
  <c r="H5" i="1" s="1"/>
  <c r="O6" i="3"/>
  <c r="O7" i="3"/>
  <c r="O8" i="3"/>
  <c r="O9" i="3"/>
  <c r="O10" i="3"/>
  <c r="O5" i="3"/>
  <c r="M10" i="3"/>
  <c r="M6" i="3"/>
  <c r="M7" i="3"/>
  <c r="M8" i="3"/>
  <c r="M9" i="3"/>
  <c r="M5" i="3"/>
  <c r="J6" i="3"/>
  <c r="K6" i="3" s="1"/>
  <c r="J7" i="3"/>
  <c r="K7" i="3" s="1"/>
  <c r="J8" i="3"/>
  <c r="J9" i="3"/>
  <c r="J10" i="3"/>
  <c r="K10" i="3" s="1"/>
  <c r="H10" i="1" l="1"/>
  <c r="I10" i="1" s="1"/>
  <c r="I6" i="1"/>
  <c r="I7" i="1"/>
  <c r="H9" i="1"/>
  <c r="I9" i="1" s="1"/>
  <c r="H11" i="1"/>
  <c r="I11" i="1" s="1"/>
  <c r="I5" i="1"/>
  <c r="I8" i="1"/>
  <c r="K9" i="3"/>
  <c r="L9" i="3" s="1"/>
  <c r="K8" i="3"/>
  <c r="L8" i="3" s="1"/>
  <c r="L10" i="3"/>
  <c r="L6" i="3"/>
  <c r="L7" i="3"/>
  <c r="K5" i="3"/>
  <c r="L5" i="3" s="1"/>
</calcChain>
</file>

<file path=xl/sharedStrings.xml><?xml version="1.0" encoding="utf-8"?>
<sst xmlns="http://schemas.openxmlformats.org/spreadsheetml/2006/main" count="61" uniqueCount="38">
  <si>
    <t>Task</t>
  </si>
  <si>
    <t>Start Date</t>
  </si>
  <si>
    <t>End Date</t>
  </si>
  <si>
    <t>Duration</t>
  </si>
  <si>
    <t>Market testing</t>
  </si>
  <si>
    <t>Progress</t>
  </si>
  <si>
    <t>Assignee</t>
  </si>
  <si>
    <t>Jim</t>
  </si>
  <si>
    <t>Carry</t>
  </si>
  <si>
    <t>Idea</t>
  </si>
  <si>
    <t>Screening</t>
  </si>
  <si>
    <t>Concept</t>
  </si>
  <si>
    <t xml:space="preserve">Product </t>
  </si>
  <si>
    <t xml:space="preserve">Market </t>
  </si>
  <si>
    <t>Project Start</t>
  </si>
  <si>
    <t>Project End</t>
  </si>
  <si>
    <t>Date</t>
  </si>
  <si>
    <t>Setting</t>
  </si>
  <si>
    <t>Remaining</t>
  </si>
  <si>
    <t>PROJECT NAME</t>
  </si>
  <si>
    <t>TEAM LEAD</t>
  </si>
  <si>
    <t>Current Date</t>
  </si>
  <si>
    <t>Current Date (Helper)</t>
  </si>
  <si>
    <t>Project Name</t>
  </si>
  <si>
    <t>Team Lead</t>
  </si>
  <si>
    <t>Market Research</t>
  </si>
  <si>
    <t>Strategy</t>
  </si>
  <si>
    <t>Core Features</t>
  </si>
  <si>
    <t>Wireframe</t>
  </si>
  <si>
    <t>Prototype</t>
  </si>
  <si>
    <t>Testing</t>
  </si>
  <si>
    <t>Launch</t>
  </si>
  <si>
    <t>Matt</t>
  </si>
  <si>
    <t>Megan</t>
  </si>
  <si>
    <t>Mia</t>
  </si>
  <si>
    <t>Doug</t>
  </si>
  <si>
    <t>Today's Date</t>
  </si>
  <si>
    <t>Today's Date (Helper)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</si>
</sst>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Today: &quot;mmm\ d"/>
    <numFmt numFmtId="165" formatCode="mmm\ d"/>
  </numFmts>
  <fonts count="6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7" tint="0.39997558519241921"/>
      </left>
      <right/>
      <top/>
      <bottom style="thin">
        <color theme="0" tint="-0.1499984740745262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53">
    <xf numFmtId="0" fontId="0" fillId="0" borderId="0" xfId="0"/>
    <xf numFmtId="14" fontId="0" fillId="0" borderId="0" xfId="0" applyNumberFormat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0" xfId="0" applyFont="1" applyFill="1" applyBorder="1"/>
    <xf numFmtId="1" fontId="0" fillId="0" borderId="0" xfId="0" applyNumberFormat="1"/>
    <xf numFmtId="0" fontId="0" fillId="0" borderId="1" xfId="0" applyFont="1" applyBorder="1"/>
    <xf numFmtId="0" fontId="0" fillId="0" borderId="2" xfId="0" applyFont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14" fontId="0" fillId="3" borderId="5" xfId="0" applyNumberFormat="1" applyFont="1" applyFill="1" applyBorder="1"/>
    <xf numFmtId="0" fontId="0" fillId="0" borderId="4" xfId="0" applyFont="1" applyBorder="1"/>
    <xf numFmtId="0" fontId="0" fillId="0" borderId="5" xfId="0" applyFont="1" applyBorder="1"/>
    <xf numFmtId="14" fontId="0" fillId="0" borderId="5" xfId="0" applyNumberFormat="1" applyFont="1" applyBorder="1"/>
    <xf numFmtId="14" fontId="0" fillId="0" borderId="2" xfId="0" applyNumberFormat="1" applyFont="1" applyBorder="1"/>
    <xf numFmtId="14" fontId="0" fillId="3" borderId="6" xfId="0" applyNumberFormat="1" applyFont="1" applyFill="1" applyBorder="1"/>
    <xf numFmtId="14" fontId="0" fillId="0" borderId="3" xfId="0" applyNumberFormat="1" applyFont="1" applyBorder="1"/>
    <xf numFmtId="0" fontId="0" fillId="0" borderId="0" xfId="0" applyFont="1" applyFill="1" applyBorder="1"/>
    <xf numFmtId="9" fontId="0" fillId="3" borderId="6" xfId="1" applyFont="1" applyFill="1" applyBorder="1"/>
    <xf numFmtId="9" fontId="0" fillId="0" borderId="6" xfId="1" applyFont="1" applyBorder="1"/>
    <xf numFmtId="9" fontId="0" fillId="0" borderId="3" xfId="1" applyFont="1" applyBorder="1"/>
    <xf numFmtId="164" fontId="0" fillId="0" borderId="0" xfId="0" applyNumberFormat="1"/>
    <xf numFmtId="165" fontId="0" fillId="3" borderId="5" xfId="0" applyNumberFormat="1" applyFont="1" applyFill="1" applyBorder="1"/>
    <xf numFmtId="165" fontId="0" fillId="0" borderId="5" xfId="0" applyNumberFormat="1" applyFont="1" applyBorder="1"/>
    <xf numFmtId="165" fontId="0" fillId="0" borderId="2" xfId="0" applyNumberFormat="1" applyFont="1" applyBorder="1"/>
    <xf numFmtId="0" fontId="0" fillId="3" borderId="1" xfId="0" applyFont="1" applyFill="1" applyBorder="1"/>
    <xf numFmtId="0" fontId="0" fillId="3" borderId="2" xfId="0" applyFont="1" applyFill="1" applyBorder="1"/>
    <xf numFmtId="9" fontId="0" fillId="3" borderId="6" xfId="1" applyNumberFormat="1" applyFont="1" applyFill="1" applyBorder="1"/>
    <xf numFmtId="9" fontId="0" fillId="0" borderId="6" xfId="1" applyNumberFormat="1" applyFont="1" applyBorder="1"/>
    <xf numFmtId="14" fontId="0" fillId="3" borderId="2" xfId="0" applyNumberFormat="1" applyFont="1" applyFill="1" applyBorder="1"/>
    <xf numFmtId="9" fontId="0" fillId="3" borderId="3" xfId="0" applyNumberFormat="1" applyFont="1" applyFill="1" applyBorder="1"/>
    <xf numFmtId="14" fontId="2" fillId="4" borderId="0" xfId="2" applyNumberFormat="1"/>
    <xf numFmtId="0" fontId="3" fillId="2" borderId="4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left" indent="1"/>
    </xf>
    <xf numFmtId="0" fontId="0" fillId="0" borderId="0" xfId="0" applyBorder="1"/>
    <xf numFmtId="0" fontId="0" fillId="0" borderId="7" xfId="0" applyBorder="1"/>
    <xf numFmtId="9" fontId="0" fillId="3" borderId="5" xfId="1" applyNumberFormat="1" applyFont="1" applyFill="1" applyBorder="1"/>
    <xf numFmtId="9" fontId="0" fillId="0" borderId="5" xfId="1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4" borderId="14" xfId="2" applyNumberFormat="1" applyBorder="1"/>
    <xf numFmtId="165" fontId="0" fillId="3" borderId="2" xfId="0" applyNumberFormat="1" applyFont="1" applyFill="1" applyBorder="1"/>
    <xf numFmtId="0" fontId="5" fillId="0" borderId="0" xfId="0" quotePrefix="1" applyFont="1"/>
    <xf numFmtId="16" fontId="0" fillId="0" borderId="0" xfId="0" applyNumberFormat="1"/>
    <xf numFmtId="0" fontId="0" fillId="0" borderId="0" xfId="0" applyNumberFormat="1"/>
    <xf numFmtId="0" fontId="4" fillId="4" borderId="8" xfId="2" applyFont="1" applyBorder="1" applyAlignment="1">
      <alignment horizontal="left"/>
    </xf>
    <xf numFmtId="0" fontId="4" fillId="4" borderId="0" xfId="2" applyFont="1" applyBorder="1" applyAlignment="1">
      <alignment horizontal="left"/>
    </xf>
  </cellXfs>
  <cellStyles count="3">
    <cellStyle name="20% - Accent4" xfId="2" builtinId="42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Sheet1!$A$5:$A$11</c:f>
              <c:strCache>
                <c:ptCount val="7"/>
                <c:pt idx="0">
                  <c:v>Market Research</c:v>
                </c:pt>
                <c:pt idx="1">
                  <c:v>Strategy</c:v>
                </c:pt>
                <c:pt idx="2">
                  <c:v>Core Features</c:v>
                </c:pt>
                <c:pt idx="3">
                  <c:v>Wireframe</c:v>
                </c:pt>
                <c:pt idx="4">
                  <c:v>Prototype</c:v>
                </c:pt>
                <c:pt idx="5">
                  <c:v>Testing</c:v>
                </c:pt>
                <c:pt idx="6">
                  <c:v>Launch</c:v>
                </c:pt>
              </c:strCache>
            </c:strRef>
          </c:cat>
          <c:val>
            <c:numRef>
              <c:f>Sheet1!$C$5:$C$11</c:f>
              <c:numCache>
                <c:formatCode>mmm\ d</c:formatCode>
                <c:ptCount val="7"/>
                <c:pt idx="0">
                  <c:v>44409</c:v>
                </c:pt>
                <c:pt idx="1">
                  <c:v>44410</c:v>
                </c:pt>
                <c:pt idx="2">
                  <c:v>44415</c:v>
                </c:pt>
                <c:pt idx="3">
                  <c:v>44418</c:v>
                </c:pt>
                <c:pt idx="4">
                  <c:v>44420</c:v>
                </c:pt>
                <c:pt idx="5">
                  <c:v>44428</c:v>
                </c:pt>
                <c:pt idx="6">
                  <c:v>44429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3-445D-8E2F-CBF772C98572}"/>
            </c:ext>
          </c:extLst>
        </c:ser>
        <c:ser>
          <c:idx val="1"/>
          <c:order val="1"/>
          <c:tx>
            <c:strRef>
              <c:f>Sheet1!$G$4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Sheet1!$A$5:$A$11</c:f>
              <c:strCache>
                <c:ptCount val="7"/>
                <c:pt idx="0">
                  <c:v>Market Research</c:v>
                </c:pt>
                <c:pt idx="1">
                  <c:v>Strategy</c:v>
                </c:pt>
                <c:pt idx="2">
                  <c:v>Core Features</c:v>
                </c:pt>
                <c:pt idx="3">
                  <c:v>Wireframe</c:v>
                </c:pt>
                <c:pt idx="4">
                  <c:v>Prototype</c:v>
                </c:pt>
                <c:pt idx="5">
                  <c:v>Testing</c:v>
                </c:pt>
                <c:pt idx="6">
                  <c:v>Launch</c:v>
                </c:pt>
              </c:strCache>
            </c:strRef>
          </c:cat>
          <c:val>
            <c:numRef>
              <c:f>Sheet1!$G$5:$G$11</c:f>
              <c:numCache>
                <c:formatCode>General</c:formatCode>
                <c:ptCount val="7"/>
                <c:pt idx="0">
                  <c:v>3</c:v>
                </c:pt>
                <c:pt idx="1">
                  <c:v>9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17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53-445D-8E2F-CBF772C98572}"/>
            </c:ext>
          </c:extLst>
        </c:ser>
        <c:ser>
          <c:idx val="2"/>
          <c:order val="2"/>
          <c:tx>
            <c:strRef>
              <c:f>Sheet1!$H$4</c:f>
              <c:strCache>
                <c:ptCount val="1"/>
                <c:pt idx="0">
                  <c:v>Progress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Sheet1!$A$5:$A$11</c:f>
              <c:strCache>
                <c:ptCount val="7"/>
                <c:pt idx="0">
                  <c:v>Market Research</c:v>
                </c:pt>
                <c:pt idx="1">
                  <c:v>Strategy</c:v>
                </c:pt>
                <c:pt idx="2">
                  <c:v>Core Features</c:v>
                </c:pt>
                <c:pt idx="3">
                  <c:v>Wireframe</c:v>
                </c:pt>
                <c:pt idx="4">
                  <c:v>Prototype</c:v>
                </c:pt>
                <c:pt idx="5">
                  <c:v>Testing</c:v>
                </c:pt>
                <c:pt idx="6">
                  <c:v>Launch</c:v>
                </c:pt>
              </c:strCache>
            </c:strRef>
          </c:cat>
          <c:val>
            <c:numRef>
              <c:f>Sheet1!$H$5:$H$11</c:f>
              <c:numCache>
                <c:formatCode>General</c:formatCode>
                <c:ptCount val="7"/>
                <c:pt idx="0">
                  <c:v>3</c:v>
                </c:pt>
                <c:pt idx="1">
                  <c:v>4.95</c:v>
                </c:pt>
                <c:pt idx="2">
                  <c:v>1.5</c:v>
                </c:pt>
                <c:pt idx="3">
                  <c:v>0.70000000000000007</c:v>
                </c:pt>
                <c:pt idx="4">
                  <c:v>3</c:v>
                </c:pt>
                <c:pt idx="5">
                  <c:v>2.5499999999999998</c:v>
                </c:pt>
                <c:pt idx="6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53-445D-8E2F-CBF772C98572}"/>
            </c:ext>
          </c:extLst>
        </c:ser>
        <c:ser>
          <c:idx val="3"/>
          <c:order val="3"/>
          <c:tx>
            <c:strRef>
              <c:f>Sheet1!$I$4</c:f>
              <c:strCache>
                <c:ptCount val="1"/>
                <c:pt idx="0">
                  <c:v>Remaining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Sheet1!$A$5:$A$11</c:f>
              <c:strCache>
                <c:ptCount val="7"/>
                <c:pt idx="0">
                  <c:v>Market Research</c:v>
                </c:pt>
                <c:pt idx="1">
                  <c:v>Strategy</c:v>
                </c:pt>
                <c:pt idx="2">
                  <c:v>Core Features</c:v>
                </c:pt>
                <c:pt idx="3">
                  <c:v>Wireframe</c:v>
                </c:pt>
                <c:pt idx="4">
                  <c:v>Prototype</c:v>
                </c:pt>
                <c:pt idx="5">
                  <c:v>Testing</c:v>
                </c:pt>
                <c:pt idx="6">
                  <c:v>Launch</c:v>
                </c:pt>
              </c:strCache>
            </c:strRef>
          </c:cat>
          <c:val>
            <c:numRef>
              <c:f>Sheet1!$I$5:$I$11</c:f>
              <c:numCache>
                <c:formatCode>General</c:formatCode>
                <c:ptCount val="7"/>
                <c:pt idx="0">
                  <c:v>0</c:v>
                </c:pt>
                <c:pt idx="1">
                  <c:v>4.05</c:v>
                </c:pt>
                <c:pt idx="2">
                  <c:v>4.5</c:v>
                </c:pt>
                <c:pt idx="3">
                  <c:v>6.3</c:v>
                </c:pt>
                <c:pt idx="4">
                  <c:v>3</c:v>
                </c:pt>
                <c:pt idx="5">
                  <c:v>14.45</c:v>
                </c:pt>
                <c:pt idx="6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53-445D-8E2F-CBF772C98572}"/>
            </c:ext>
          </c:extLst>
        </c:ser>
        <c:ser>
          <c:idx val="4"/>
          <c:order val="4"/>
          <c:tx>
            <c:strRef>
              <c:f>Sheet1!$J$4</c:f>
              <c:strCache>
                <c:ptCount val="1"/>
                <c:pt idx="0">
                  <c:v>Today's Date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Sheet1!$A$5:$A$11</c:f>
              <c:strCache>
                <c:ptCount val="7"/>
                <c:pt idx="0">
                  <c:v>Market Research</c:v>
                </c:pt>
                <c:pt idx="1">
                  <c:v>Strategy</c:v>
                </c:pt>
                <c:pt idx="2">
                  <c:v>Core Features</c:v>
                </c:pt>
                <c:pt idx="3">
                  <c:v>Wireframe</c:v>
                </c:pt>
                <c:pt idx="4">
                  <c:v>Prototype</c:v>
                </c:pt>
                <c:pt idx="5">
                  <c:v>Testing</c:v>
                </c:pt>
                <c:pt idx="6">
                  <c:v>Launch</c:v>
                </c:pt>
              </c:strCache>
            </c:strRef>
          </c:cat>
          <c:val>
            <c:numRef>
              <c:f>Sheet1!$J$5:$J$11</c:f>
              <c:numCache>
                <c:formatCode>"Today: "mmm\ d</c:formatCode>
                <c:ptCount val="7"/>
                <c:pt idx="0">
                  <c:v>44541</c:v>
                </c:pt>
                <c:pt idx="1">
                  <c:v>44541</c:v>
                </c:pt>
                <c:pt idx="2">
                  <c:v>44541</c:v>
                </c:pt>
                <c:pt idx="3">
                  <c:v>44541</c:v>
                </c:pt>
                <c:pt idx="4">
                  <c:v>44541</c:v>
                </c:pt>
                <c:pt idx="5">
                  <c:v>44541</c:v>
                </c:pt>
                <c:pt idx="6">
                  <c:v>44541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53-445D-8E2F-CBF772C98572}"/>
            </c:ext>
          </c:extLst>
        </c:ser>
        <c:ser>
          <c:idx val="5"/>
          <c:order val="5"/>
          <c:tx>
            <c:strRef>
              <c:f>Sheet1!$K$4</c:f>
              <c:strCache>
                <c:ptCount val="1"/>
                <c:pt idx="0">
                  <c:v>Today's Date (Helper)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Sheet1!$A$5:$A$11</c:f>
              <c:strCache>
                <c:ptCount val="7"/>
                <c:pt idx="0">
                  <c:v>Market Research</c:v>
                </c:pt>
                <c:pt idx="1">
                  <c:v>Strategy</c:v>
                </c:pt>
                <c:pt idx="2">
                  <c:v>Core Features</c:v>
                </c:pt>
                <c:pt idx="3">
                  <c:v>Wireframe</c:v>
                </c:pt>
                <c:pt idx="4">
                  <c:v>Prototype</c:v>
                </c:pt>
                <c:pt idx="5">
                  <c:v>Testing</c:v>
                </c:pt>
                <c:pt idx="6">
                  <c:v>Launch</c:v>
                </c:pt>
              </c:strCache>
            </c:strRef>
          </c:cat>
          <c:val>
            <c:numRef>
              <c:f>Sheet1!$K$5:$K$11</c:f>
              <c:numCache>
                <c:formatCode>General</c:formatCode>
                <c:ptCount val="7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53-445D-8E2F-CBF772C9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1295616"/>
        <c:axId val="1801303520"/>
      </c:barChart>
      <c:catAx>
        <c:axId val="1801295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1303520"/>
        <c:crosses val="autoZero"/>
        <c:auto val="1"/>
        <c:lblAlgn val="ctr"/>
        <c:lblOffset val="100"/>
        <c:noMultiLvlLbl val="0"/>
      </c:catAx>
      <c:valAx>
        <c:axId val="18013035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 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129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 u="none">
                <a:solidFill>
                  <a:schemeClr val="bg1"/>
                </a:solidFill>
              </a:rPr>
              <a:t>We</a:t>
            </a:r>
            <a:r>
              <a:rPr lang="en-US" b="1" u="none" baseline="0">
                <a:solidFill>
                  <a:schemeClr val="bg1"/>
                </a:solidFill>
              </a:rPr>
              <a:t>b Development Sprint</a:t>
            </a:r>
            <a:endParaRPr lang="en-US" b="1" u="none">
              <a:solidFill>
                <a:schemeClr val="bg1"/>
              </a:solidFill>
            </a:endParaRPr>
          </a:p>
        </c:rich>
      </c:tx>
      <c:overlay val="0"/>
      <c:spPr>
        <a:solidFill>
          <a:schemeClr val="accent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D68C4F2-819C-47BD-A4A6-BAD8D28C9D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A22-4295-A21A-81C481D42F4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239A1E0-42E4-4BB2-94D0-E5276BF114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A22-4295-A21A-81C481D42F4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06B518A-DE8F-460B-80E4-FBBF1B7563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A22-4295-A21A-81C481D42F4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B05BBDA-C36C-4D52-92A8-FF8FA3FF37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A22-4295-A21A-81C481D42F4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80117E9-06C4-439C-A749-ADFCFE8C32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A22-4295-A21A-81C481D42F4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7072581-B87E-4DE6-9411-1682512775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A22-4295-A21A-81C481D42F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Sheet3!$A$5:$A$10</c:f>
              <c:strCache>
                <c:ptCount val="6"/>
                <c:pt idx="0">
                  <c:v>Idea</c:v>
                </c:pt>
                <c:pt idx="1">
                  <c:v>Screening</c:v>
                </c:pt>
                <c:pt idx="2">
                  <c:v>Concept</c:v>
                </c:pt>
                <c:pt idx="3">
                  <c:v>Product </c:v>
                </c:pt>
                <c:pt idx="4">
                  <c:v>Market testing</c:v>
                </c:pt>
                <c:pt idx="5">
                  <c:v>Market </c:v>
                </c:pt>
              </c:strCache>
            </c:strRef>
          </c:cat>
          <c:val>
            <c:numRef>
              <c:f>Sheet3!$C$5:$C$10</c:f>
              <c:numCache>
                <c:formatCode>mmm\ d</c:formatCode>
                <c:ptCount val="6"/>
                <c:pt idx="0">
                  <c:v>44535</c:v>
                </c:pt>
                <c:pt idx="1">
                  <c:v>44539</c:v>
                </c:pt>
                <c:pt idx="2">
                  <c:v>44544</c:v>
                </c:pt>
                <c:pt idx="3">
                  <c:v>44550</c:v>
                </c:pt>
                <c:pt idx="4">
                  <c:v>44556</c:v>
                </c:pt>
                <c:pt idx="5">
                  <c:v>44571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Sheet3!$O$5:$O$10</c15:f>
                <c15:dlblRangeCache>
                  <c:ptCount val="6"/>
                  <c:pt idx="0">
                    <c:v>A: Jim</c:v>
                  </c:pt>
                  <c:pt idx="1">
                    <c:v>A: Carry</c:v>
                  </c:pt>
                  <c:pt idx="2">
                    <c:v>A: Jim</c:v>
                  </c:pt>
                  <c:pt idx="3">
                    <c:v>A: Jim</c:v>
                  </c:pt>
                  <c:pt idx="4">
                    <c:v>A: Carry</c:v>
                  </c:pt>
                  <c:pt idx="5">
                    <c:v>A: Carry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A22-4295-A21A-81C481D42F4E}"/>
            </c:ext>
          </c:extLst>
        </c:ser>
        <c:ser>
          <c:idx val="1"/>
          <c:order val="1"/>
          <c:tx>
            <c:strRef>
              <c:f>Sheet3!$K$4</c:f>
              <c:strCache>
                <c:ptCount val="1"/>
                <c:pt idx="0">
                  <c:v>Progress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15CC756-2E39-4424-9565-3583454DBC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A22-4295-A21A-81C481D42F4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345A5CE-60E9-49F1-AE1D-0BE72041D7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A22-4295-A21A-81C481D42F4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D9F4A83-D135-481C-AB2C-19FCE696C7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A22-4295-A21A-81C481D42F4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4427006-7394-44CC-820C-76CC08F312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A22-4295-A21A-81C481D42F4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AAC0C74-5D7E-4B05-AEAB-EC803258C5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1A22-4295-A21A-81C481D42F4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0710BB2-04A7-4B11-B5A1-5F409F60AD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1A22-4295-A21A-81C481D42F4E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Sheet3!$A$5:$A$10</c:f>
              <c:strCache>
                <c:ptCount val="6"/>
                <c:pt idx="0">
                  <c:v>Idea</c:v>
                </c:pt>
                <c:pt idx="1">
                  <c:v>Screening</c:v>
                </c:pt>
                <c:pt idx="2">
                  <c:v>Concept</c:v>
                </c:pt>
                <c:pt idx="3">
                  <c:v>Product </c:v>
                </c:pt>
                <c:pt idx="4">
                  <c:v>Market testing</c:v>
                </c:pt>
                <c:pt idx="5">
                  <c:v>Market </c:v>
                </c:pt>
              </c:strCache>
            </c:strRef>
          </c:cat>
          <c:val>
            <c:numRef>
              <c:f>Sheet3!$K$5:$K$10</c:f>
              <c:numCache>
                <c:formatCode>General</c:formatCode>
                <c:ptCount val="6"/>
                <c:pt idx="0">
                  <c:v>3.5</c:v>
                </c:pt>
                <c:pt idx="1">
                  <c:v>3.8500000000000005</c:v>
                </c:pt>
                <c:pt idx="2">
                  <c:v>10</c:v>
                </c:pt>
                <c:pt idx="3">
                  <c:v>2.2000000000000002</c:v>
                </c:pt>
                <c:pt idx="4">
                  <c:v>8</c:v>
                </c:pt>
                <c:pt idx="5">
                  <c:v>1.65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Sheet3!$E$5:$E$10</c15:f>
                <c15:dlblRangeCache>
                  <c:ptCount val="6"/>
                  <c:pt idx="0">
                    <c:v>50%</c:v>
                  </c:pt>
                  <c:pt idx="1">
                    <c:v>55%</c:v>
                  </c:pt>
                  <c:pt idx="2">
                    <c:v>100%</c:v>
                  </c:pt>
                  <c:pt idx="3">
                    <c:v>10%</c:v>
                  </c:pt>
                  <c:pt idx="4">
                    <c:v>50%</c:v>
                  </c:pt>
                  <c:pt idx="5">
                    <c:v>15%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1A22-4295-A21A-81C481D42F4E}"/>
            </c:ext>
          </c:extLst>
        </c:ser>
        <c:ser>
          <c:idx val="2"/>
          <c:order val="2"/>
          <c:tx>
            <c:strRef>
              <c:f>Sheet3!$L$4</c:f>
              <c:strCache>
                <c:ptCount val="1"/>
                <c:pt idx="0">
                  <c:v>Remaining</c:v>
                </c:pt>
              </c:strCache>
            </c:strRef>
          </c:tx>
          <c:spPr>
            <a:pattFill prst="dkUpDiag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Sheet3!$A$5:$A$10</c:f>
              <c:strCache>
                <c:ptCount val="6"/>
                <c:pt idx="0">
                  <c:v>Idea</c:v>
                </c:pt>
                <c:pt idx="1">
                  <c:v>Screening</c:v>
                </c:pt>
                <c:pt idx="2">
                  <c:v>Concept</c:v>
                </c:pt>
                <c:pt idx="3">
                  <c:v>Product </c:v>
                </c:pt>
                <c:pt idx="4">
                  <c:v>Market testing</c:v>
                </c:pt>
                <c:pt idx="5">
                  <c:v>Market </c:v>
                </c:pt>
              </c:strCache>
            </c:strRef>
          </c:cat>
          <c:val>
            <c:numRef>
              <c:f>Sheet3!$L$5:$L$10</c:f>
              <c:numCache>
                <c:formatCode>General</c:formatCode>
                <c:ptCount val="6"/>
                <c:pt idx="0">
                  <c:v>3.5</c:v>
                </c:pt>
                <c:pt idx="1">
                  <c:v>3.1499999999999995</c:v>
                </c:pt>
                <c:pt idx="2">
                  <c:v>0</c:v>
                </c:pt>
                <c:pt idx="3">
                  <c:v>19.8</c:v>
                </c:pt>
                <c:pt idx="4">
                  <c:v>8</c:v>
                </c:pt>
                <c:pt idx="5">
                  <c:v>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22-4295-A21A-81C481D42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725234863"/>
        <c:axId val="725233615"/>
      </c:barChart>
      <c:barChart>
        <c:barDir val="bar"/>
        <c:grouping val="stacked"/>
        <c:varyColors val="0"/>
        <c:ser>
          <c:idx val="3"/>
          <c:order val="3"/>
          <c:tx>
            <c:strRef>
              <c:f>Sheet3!$M$4</c:f>
              <c:strCache>
                <c:ptCount val="1"/>
                <c:pt idx="0">
                  <c:v>Current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Sheet3!$A$5:$A$10</c:f>
              <c:strCache>
                <c:ptCount val="6"/>
                <c:pt idx="0">
                  <c:v>Idea</c:v>
                </c:pt>
                <c:pt idx="1">
                  <c:v>Screening</c:v>
                </c:pt>
                <c:pt idx="2">
                  <c:v>Concept</c:v>
                </c:pt>
                <c:pt idx="3">
                  <c:v>Product </c:v>
                </c:pt>
                <c:pt idx="4">
                  <c:v>Market testing</c:v>
                </c:pt>
                <c:pt idx="5">
                  <c:v>Market </c:v>
                </c:pt>
              </c:strCache>
            </c:strRef>
          </c:cat>
          <c:val>
            <c:numRef>
              <c:f>Sheet3!$M$5:$M$10</c:f>
              <c:numCache>
                <c:formatCode>"Today: "mmm\ d</c:formatCode>
                <c:ptCount val="6"/>
                <c:pt idx="0">
                  <c:v>44541</c:v>
                </c:pt>
                <c:pt idx="1">
                  <c:v>44541</c:v>
                </c:pt>
                <c:pt idx="2">
                  <c:v>44541</c:v>
                </c:pt>
                <c:pt idx="3">
                  <c:v>44541</c:v>
                </c:pt>
                <c:pt idx="4">
                  <c:v>44541</c:v>
                </c:pt>
                <c:pt idx="5">
                  <c:v>44541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22-4295-A21A-81C481D42F4E}"/>
            </c:ext>
          </c:extLst>
        </c:ser>
        <c:ser>
          <c:idx val="4"/>
          <c:order val="4"/>
          <c:tx>
            <c:strRef>
              <c:f>Sheet3!$N$4</c:f>
              <c:strCache>
                <c:ptCount val="1"/>
                <c:pt idx="0">
                  <c:v>Current Date (Helper)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5E82694-7BD6-47BD-A622-BEC2941253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A22-4295-A21A-81C481D42F4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1A22-4295-A21A-81C481D42F4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1A22-4295-A21A-81C481D42F4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1A22-4295-A21A-81C481D42F4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1A22-4295-A21A-81C481D42F4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1A22-4295-A21A-81C481D42F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Sheet3!$A$5:$A$10</c:f>
              <c:strCache>
                <c:ptCount val="6"/>
                <c:pt idx="0">
                  <c:v>Idea</c:v>
                </c:pt>
                <c:pt idx="1">
                  <c:v>Screening</c:v>
                </c:pt>
                <c:pt idx="2">
                  <c:v>Concept</c:v>
                </c:pt>
                <c:pt idx="3">
                  <c:v>Product </c:v>
                </c:pt>
                <c:pt idx="4">
                  <c:v>Market testing</c:v>
                </c:pt>
                <c:pt idx="5">
                  <c:v>Market </c:v>
                </c:pt>
              </c:strCache>
            </c:strRef>
          </c:cat>
          <c:val>
            <c:numRef>
              <c:f>Sheet3!$N$5:$N$10</c:f>
              <c:numCache>
                <c:formatCode>General</c:formatCode>
                <c:ptCount val="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Sheet3!$M$5</c15:f>
                <c15:dlblRangeCache>
                  <c:ptCount val="1"/>
                  <c:pt idx="0">
                    <c:v>Today: Dec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1A22-4295-A21A-81C481D42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23510991"/>
        <c:axId val="723501839"/>
      </c:barChart>
      <c:catAx>
        <c:axId val="72523486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accent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1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233615"/>
        <c:crosses val="autoZero"/>
        <c:auto val="1"/>
        <c:lblAlgn val="ctr"/>
        <c:lblOffset val="100"/>
        <c:noMultiLvlLbl val="0"/>
      </c:catAx>
      <c:valAx>
        <c:axId val="725233615"/>
        <c:scaling>
          <c:orientation val="minMax"/>
          <c:max val="44593"/>
          <c:min val="4453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 d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234863"/>
        <c:crosses val="autoZero"/>
        <c:crossBetween val="between"/>
        <c:majorUnit val="1"/>
      </c:valAx>
      <c:valAx>
        <c:axId val="723501839"/>
        <c:scaling>
          <c:orientation val="minMax"/>
          <c:max val="44460"/>
          <c:min val="44406"/>
        </c:scaling>
        <c:delete val="1"/>
        <c:axPos val="b"/>
        <c:numFmt formatCode="&quot;Today: &quot;mmm\ d" sourceLinked="1"/>
        <c:majorTickMark val="out"/>
        <c:minorTickMark val="none"/>
        <c:tickLblPos val="nextTo"/>
        <c:crossAx val="723510991"/>
        <c:crosses val="autoZero"/>
        <c:crossBetween val="between"/>
      </c:valAx>
      <c:catAx>
        <c:axId val="72351099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35018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320040</xdr:colOff>
      <xdr:row>12</xdr:row>
      <xdr:rowOff>34290</xdr:rowOff>
    </xdr:from>
    <xdr:to>
      <xdr:col>17</xdr:col>
      <xdr:colOff>533400</xdr:colOff>
      <xdr:row>31</xdr:row>
      <xdr:rowOff>99060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7C9BFD-14A2-4926-B594-89B42A79BA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21132</xdr:colOff>
      <xdr:row>5</xdr:row>
      <xdr:rowOff>143436</xdr:rowOff>
    </xdr:from>
    <xdr:to>
      <xdr:col>14</xdr:col>
      <xdr:colOff>573742</xdr:colOff>
      <xdr:row>34</xdr:row>
      <xdr:rowOff>35861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5CBE0C-89DD-4EC3-B36B-5EE9DD949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opLeftCell="F1" workbookViewId="0">
      <selection activeCell="J7" sqref="J7"/>
    </sheetView>
  </sheetViews>
  <sheetFormatPr defaultRowHeight="14.4" x14ac:dyDescent="0.3"/>
  <cols>
    <col min="1" max="1" width="15.21875" customWidth="1"/>
    <col min="2" max="2" width="10.21875" customWidth="1"/>
    <col min="3" max="3" width="10.109375" customWidth="1"/>
    <col min="4" max="4" width="12.109375" customWidth="1"/>
    <col min="5" max="5" width="10.77734375" customWidth="1"/>
    <col min="6" max="6" width="5.109375" customWidth="1"/>
    <col min="7" max="9" width="9.44140625" customWidth="1"/>
    <col min="10" max="10" width="11.88671875" customWidth="1"/>
    <col min="11" max="11" width="17.5546875" customWidth="1"/>
    <col min="12" max="12" width="16.109375" customWidth="1"/>
  </cols>
  <sheetData>
    <row r="1" spans="1:11" x14ac:dyDescent="0.3">
      <c r="A1" s="51" t="s">
        <v>23</v>
      </c>
      <c r="B1" s="51"/>
      <c r="D1" s="10" t="s">
        <v>14</v>
      </c>
      <c r="E1" s="46">
        <v>44409</v>
      </c>
      <c r="G1" s="4" t="s">
        <v>14</v>
      </c>
      <c r="H1" s="5">
        <f>E1-3</f>
        <v>44406</v>
      </c>
      <c r="I1" s="48"/>
    </row>
    <row r="2" spans="1:11" x14ac:dyDescent="0.3">
      <c r="A2" s="52" t="s">
        <v>24</v>
      </c>
      <c r="B2" s="52"/>
      <c r="D2" s="10" t="s">
        <v>15</v>
      </c>
      <c r="E2" s="34">
        <v>44460</v>
      </c>
      <c r="G2" s="4" t="s">
        <v>15</v>
      </c>
      <c r="H2" s="5">
        <f>E2</f>
        <v>44460</v>
      </c>
      <c r="I2" s="48"/>
    </row>
    <row r="3" spans="1:11" x14ac:dyDescent="0.3">
      <c r="F3" s="41"/>
      <c r="G3" s="38"/>
      <c r="H3" s="42"/>
    </row>
    <row r="4" spans="1:11" x14ac:dyDescent="0.3">
      <c r="A4" s="35" t="s">
        <v>0</v>
      </c>
      <c r="B4" s="36" t="s">
        <v>6</v>
      </c>
      <c r="C4" s="36" t="s">
        <v>1</v>
      </c>
      <c r="D4" s="36" t="s">
        <v>2</v>
      </c>
      <c r="E4" s="36" t="s">
        <v>5</v>
      </c>
      <c r="F4" s="43"/>
      <c r="G4" s="4" t="s">
        <v>3</v>
      </c>
      <c r="H4" s="4" t="s">
        <v>5</v>
      </c>
      <c r="I4" s="4" t="s">
        <v>18</v>
      </c>
      <c r="J4" s="4" t="s">
        <v>36</v>
      </c>
      <c r="K4" s="4" t="s">
        <v>37</v>
      </c>
    </row>
    <row r="5" spans="1:11" x14ac:dyDescent="0.3">
      <c r="A5" s="11" t="s">
        <v>25</v>
      </c>
      <c r="B5" s="12" t="s">
        <v>32</v>
      </c>
      <c r="C5" s="25">
        <v>44409</v>
      </c>
      <c r="D5" s="13">
        <v>44411</v>
      </c>
      <c r="E5" s="39">
        <v>1</v>
      </c>
      <c r="F5" s="43"/>
      <c r="G5" s="37">
        <f>D5-C5+1</f>
        <v>3</v>
      </c>
      <c r="H5" s="44">
        <f>G5*E5</f>
        <v>3</v>
      </c>
      <c r="I5">
        <f>G5-H5</f>
        <v>0</v>
      </c>
      <c r="J5" s="24">
        <f ca="1">TODAY()</f>
        <v>44541</v>
      </c>
      <c r="K5">
        <v>0.1</v>
      </c>
    </row>
    <row r="6" spans="1:11" x14ac:dyDescent="0.3">
      <c r="A6" s="14" t="s">
        <v>26</v>
      </c>
      <c r="B6" s="15" t="s">
        <v>33</v>
      </c>
      <c r="C6" s="26">
        <v>44410</v>
      </c>
      <c r="D6" s="16">
        <v>44418</v>
      </c>
      <c r="E6" s="40">
        <v>0.55000000000000004</v>
      </c>
      <c r="F6" s="43"/>
      <c r="G6" s="37">
        <f t="shared" ref="G6:G11" si="0">D6-C6+1</f>
        <v>9</v>
      </c>
      <c r="H6" s="44">
        <f t="shared" ref="H6:H11" si="1">G6*E6</f>
        <v>4.95</v>
      </c>
      <c r="I6">
        <f t="shared" ref="I6:I11" si="2">G6-H6</f>
        <v>4.05</v>
      </c>
      <c r="J6" s="24">
        <f t="shared" ref="J6:J11" ca="1" si="3">TODAY()</f>
        <v>44541</v>
      </c>
      <c r="K6">
        <v>0.1</v>
      </c>
    </row>
    <row r="7" spans="1:11" x14ac:dyDescent="0.3">
      <c r="A7" s="11" t="s">
        <v>27</v>
      </c>
      <c r="B7" s="12" t="s">
        <v>7</v>
      </c>
      <c r="C7" s="25">
        <v>44415</v>
      </c>
      <c r="D7" s="13">
        <v>44420</v>
      </c>
      <c r="E7" s="39">
        <v>0.25</v>
      </c>
      <c r="F7" s="43"/>
      <c r="G7" s="37">
        <f t="shared" si="0"/>
        <v>6</v>
      </c>
      <c r="H7" s="44">
        <f t="shared" si="1"/>
        <v>1.5</v>
      </c>
      <c r="I7">
        <f t="shared" si="2"/>
        <v>4.5</v>
      </c>
      <c r="J7" s="24">
        <f t="shared" ca="1" si="3"/>
        <v>44541</v>
      </c>
      <c r="K7">
        <v>0.1</v>
      </c>
    </row>
    <row r="8" spans="1:11" x14ac:dyDescent="0.3">
      <c r="A8" s="14" t="s">
        <v>28</v>
      </c>
      <c r="B8" s="15" t="s">
        <v>34</v>
      </c>
      <c r="C8" s="26">
        <v>44418</v>
      </c>
      <c r="D8" s="16">
        <v>44424</v>
      </c>
      <c r="E8" s="40">
        <v>0.1</v>
      </c>
      <c r="F8" s="45"/>
      <c r="G8" s="37">
        <f t="shared" si="0"/>
        <v>7</v>
      </c>
      <c r="H8" s="44">
        <f t="shared" si="1"/>
        <v>0.70000000000000007</v>
      </c>
      <c r="I8">
        <f t="shared" si="2"/>
        <v>6.3</v>
      </c>
      <c r="J8" s="24">
        <f t="shared" ca="1" si="3"/>
        <v>44541</v>
      </c>
      <c r="K8">
        <v>0.1</v>
      </c>
    </row>
    <row r="9" spans="1:11" x14ac:dyDescent="0.3">
      <c r="A9" s="11" t="s">
        <v>29</v>
      </c>
      <c r="B9" s="12" t="s">
        <v>35</v>
      </c>
      <c r="C9" s="25">
        <v>44420</v>
      </c>
      <c r="D9" s="13">
        <v>44425</v>
      </c>
      <c r="E9" s="30">
        <v>0.5</v>
      </c>
      <c r="G9" s="37">
        <f t="shared" si="0"/>
        <v>6</v>
      </c>
      <c r="H9" s="44">
        <f t="shared" si="1"/>
        <v>3</v>
      </c>
      <c r="I9">
        <f t="shared" si="2"/>
        <v>3</v>
      </c>
      <c r="J9" s="24">
        <f t="shared" ca="1" si="3"/>
        <v>44541</v>
      </c>
      <c r="K9">
        <v>0.1</v>
      </c>
    </row>
    <row r="10" spans="1:11" x14ac:dyDescent="0.3">
      <c r="A10" s="14" t="s">
        <v>30</v>
      </c>
      <c r="B10" s="15" t="s">
        <v>32</v>
      </c>
      <c r="C10" s="26">
        <v>44428</v>
      </c>
      <c r="D10" s="16">
        <v>44444</v>
      </c>
      <c r="E10" s="31">
        <v>0.15</v>
      </c>
      <c r="G10" s="37">
        <f t="shared" si="0"/>
        <v>17</v>
      </c>
      <c r="H10" s="44">
        <f t="shared" si="1"/>
        <v>2.5499999999999998</v>
      </c>
      <c r="I10">
        <f t="shared" si="2"/>
        <v>14.45</v>
      </c>
      <c r="J10" s="24">
        <f t="shared" ca="1" si="3"/>
        <v>44541</v>
      </c>
      <c r="K10">
        <v>0.1</v>
      </c>
    </row>
    <row r="11" spans="1:11" x14ac:dyDescent="0.3">
      <c r="A11" s="28" t="s">
        <v>31</v>
      </c>
      <c r="B11" s="29" t="s">
        <v>33</v>
      </c>
      <c r="C11" s="47">
        <v>44429</v>
      </c>
      <c r="D11" s="32">
        <v>44454</v>
      </c>
      <c r="E11" s="33">
        <v>0.1</v>
      </c>
      <c r="G11" s="37">
        <f t="shared" si="0"/>
        <v>26</v>
      </c>
      <c r="H11" s="44">
        <f t="shared" si="1"/>
        <v>2.6</v>
      </c>
      <c r="I11">
        <f t="shared" si="2"/>
        <v>23.4</v>
      </c>
      <c r="J11" s="24">
        <f t="shared" ca="1" si="3"/>
        <v>44541</v>
      </c>
      <c r="K11">
        <v>0.1</v>
      </c>
    </row>
    <row r="12" spans="1:11" x14ac:dyDescent="0.3">
      <c r="K12" s="38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  <ignoredErrors>
    <ignoredError xmlns:x16r3="http://schemas.microsoft.com/office/spreadsheetml/2018/08/main" sqref="H2" x16r3:misleadingForma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B697F-63E7-42C8-9B32-2C2CFD5EAF4F}">
  <dimension ref="A1:O10"/>
  <sheetViews>
    <sheetView tabSelected="1" zoomScale="85" zoomScaleNormal="85" workbookViewId="0">
      <selection activeCell="K2" sqref="K2"/>
    </sheetView>
  </sheetViews>
  <sheetFormatPr defaultRowHeight="14.4" x14ac:dyDescent="0.3"/>
  <cols>
    <col min="1" max="1" width="8.44140625" bestFit="1" customWidth="1"/>
    <col min="2" max="2" width="9.88671875" customWidth="1"/>
    <col min="3" max="3" width="11.21875" customWidth="1"/>
    <col min="4" max="4" width="12.21875" customWidth="1"/>
    <col min="5" max="5" width="10" customWidth="1"/>
    <col min="7" max="7" width="10.5546875" customWidth="1"/>
    <col min="8" max="8" width="10.44140625" customWidth="1"/>
    <col min="9" max="9" width="5.33203125" customWidth="1"/>
    <col min="10" max="11" width="11.6640625" customWidth="1"/>
    <col min="12" max="12" width="9.88671875" customWidth="1"/>
    <col min="13" max="13" width="12.88671875" customWidth="1"/>
    <col min="14" max="14" width="18.44140625" customWidth="1"/>
    <col min="15" max="15" width="9" customWidth="1"/>
  </cols>
  <sheetData>
    <row r="1" spans="1:15" x14ac:dyDescent="0.3">
      <c r="A1" t="s">
        <v>19</v>
      </c>
      <c r="H1" s="49"/>
      <c r="J1" s="4" t="s">
        <v>14</v>
      </c>
      <c r="K1" s="50">
        <f>H5</f>
        <v>44531</v>
      </c>
    </row>
    <row r="2" spans="1:15" x14ac:dyDescent="0.3">
      <c r="A2" t="s">
        <v>20</v>
      </c>
      <c r="J2" s="4" t="s">
        <v>15</v>
      </c>
      <c r="K2" s="50">
        <f>H6</f>
        <v>44593</v>
      </c>
    </row>
    <row r="4" spans="1:15" x14ac:dyDescent="0.3">
      <c r="A4" s="8" t="s">
        <v>0</v>
      </c>
      <c r="B4" s="9" t="s">
        <v>6</v>
      </c>
      <c r="C4" s="9" t="s">
        <v>1</v>
      </c>
      <c r="D4" s="9" t="s">
        <v>2</v>
      </c>
      <c r="E4" s="10" t="s">
        <v>5</v>
      </c>
      <c r="G4" s="2" t="s">
        <v>17</v>
      </c>
      <c r="H4" s="3" t="s">
        <v>16</v>
      </c>
      <c r="J4" s="4" t="s">
        <v>3</v>
      </c>
      <c r="K4" s="4" t="s">
        <v>5</v>
      </c>
      <c r="L4" s="4" t="s">
        <v>18</v>
      </c>
      <c r="M4" s="4" t="s">
        <v>21</v>
      </c>
      <c r="N4" s="4" t="s">
        <v>22</v>
      </c>
      <c r="O4" s="4" t="s">
        <v>6</v>
      </c>
    </row>
    <row r="5" spans="1:15" x14ac:dyDescent="0.3">
      <c r="A5" s="11" t="s">
        <v>9</v>
      </c>
      <c r="B5" s="12" t="s">
        <v>7</v>
      </c>
      <c r="C5" s="25">
        <f ca="1">TODAY()-6</f>
        <v>44535</v>
      </c>
      <c r="D5" s="13">
        <f ca="1">TODAY()</f>
        <v>44541</v>
      </c>
      <c r="E5" s="21">
        <v>0.5</v>
      </c>
      <c r="G5" s="11" t="s">
        <v>14</v>
      </c>
      <c r="H5" s="18">
        <v>44531</v>
      </c>
      <c r="J5">
        <f ca="1">D5-C5+1</f>
        <v>7</v>
      </c>
      <c r="K5">
        <f ca="1">J5*E5</f>
        <v>3.5</v>
      </c>
      <c r="L5">
        <f ca="1">J5-K5</f>
        <v>3.5</v>
      </c>
      <c r="M5" s="24">
        <f ca="1">TODAY()</f>
        <v>44541</v>
      </c>
      <c r="N5">
        <v>0.1</v>
      </c>
      <c r="O5" t="str">
        <f>"A: "&amp;B5</f>
        <v>A: Jim</v>
      </c>
    </row>
    <row r="6" spans="1:15" x14ac:dyDescent="0.3">
      <c r="A6" s="14" t="s">
        <v>10</v>
      </c>
      <c r="B6" s="15" t="s">
        <v>8</v>
      </c>
      <c r="C6" s="26">
        <f ca="1">TODAY()-2</f>
        <v>44539</v>
      </c>
      <c r="D6" s="16">
        <f ca="1">TODAY()+4</f>
        <v>44545</v>
      </c>
      <c r="E6" s="22">
        <v>0.55000000000000004</v>
      </c>
      <c r="G6" s="6" t="s">
        <v>15</v>
      </c>
      <c r="H6" s="19">
        <v>44593</v>
      </c>
      <c r="J6">
        <f t="shared" ref="J6:J10" ca="1" si="0">D6-C6+1</f>
        <v>7</v>
      </c>
      <c r="K6">
        <f t="shared" ref="K6:K10" ca="1" si="1">J6*E6</f>
        <v>3.8500000000000005</v>
      </c>
      <c r="L6">
        <f t="shared" ref="L6:L10" ca="1" si="2">J6-K6</f>
        <v>3.1499999999999995</v>
      </c>
      <c r="M6" s="24">
        <f t="shared" ref="M6:M9" ca="1" si="3">TODAY()</f>
        <v>44541</v>
      </c>
      <c r="N6">
        <v>0.1</v>
      </c>
      <c r="O6" t="str">
        <f t="shared" ref="O6:O10" si="4">"A: "&amp;B6</f>
        <v>A: Carry</v>
      </c>
    </row>
    <row r="7" spans="1:15" x14ac:dyDescent="0.3">
      <c r="A7" s="11" t="s">
        <v>11</v>
      </c>
      <c r="B7" s="12" t="s">
        <v>7</v>
      </c>
      <c r="C7" s="25">
        <f ca="1">TODAY()+3</f>
        <v>44544</v>
      </c>
      <c r="D7" s="13">
        <f ca="1">TODAY()+12</f>
        <v>44553</v>
      </c>
      <c r="E7" s="21">
        <v>1</v>
      </c>
      <c r="G7" s="20"/>
      <c r="H7" s="1"/>
      <c r="J7">
        <f t="shared" ca="1" si="0"/>
        <v>10</v>
      </c>
      <c r="K7">
        <f t="shared" ca="1" si="1"/>
        <v>10</v>
      </c>
      <c r="L7">
        <f t="shared" ca="1" si="2"/>
        <v>0</v>
      </c>
      <c r="M7" s="24">
        <f t="shared" ca="1" si="3"/>
        <v>44541</v>
      </c>
      <c r="N7">
        <v>0.1</v>
      </c>
      <c r="O7" t="str">
        <f t="shared" si="4"/>
        <v>A: Jim</v>
      </c>
    </row>
    <row r="8" spans="1:15" x14ac:dyDescent="0.3">
      <c r="A8" s="14" t="s">
        <v>12</v>
      </c>
      <c r="B8" s="15" t="s">
        <v>7</v>
      </c>
      <c r="C8" s="26">
        <f ca="1">TODAY()+9</f>
        <v>44550</v>
      </c>
      <c r="D8" s="16">
        <f ca="1">TODAY()+30</f>
        <v>44571</v>
      </c>
      <c r="E8" s="22">
        <v>0.1</v>
      </c>
      <c r="J8">
        <f t="shared" ca="1" si="0"/>
        <v>22</v>
      </c>
      <c r="K8">
        <f t="shared" ca="1" si="1"/>
        <v>2.2000000000000002</v>
      </c>
      <c r="L8">
        <f t="shared" ca="1" si="2"/>
        <v>19.8</v>
      </c>
      <c r="M8" s="24">
        <f t="shared" ca="1" si="3"/>
        <v>44541</v>
      </c>
      <c r="N8">
        <v>0.1</v>
      </c>
      <c r="O8" t="str">
        <f t="shared" si="4"/>
        <v>A: Jim</v>
      </c>
    </row>
    <row r="9" spans="1:15" x14ac:dyDescent="0.3">
      <c r="A9" s="11" t="s">
        <v>4</v>
      </c>
      <c r="B9" s="12" t="s">
        <v>8</v>
      </c>
      <c r="C9" s="25">
        <f ca="1">TODAY()+15</f>
        <v>44556</v>
      </c>
      <c r="D9" s="13">
        <f ca="1">TODAY()+30</f>
        <v>44571</v>
      </c>
      <c r="E9" s="21">
        <v>0.5</v>
      </c>
      <c r="H9" s="1"/>
      <c r="J9">
        <f t="shared" ca="1" si="0"/>
        <v>16</v>
      </c>
      <c r="K9">
        <f t="shared" ca="1" si="1"/>
        <v>8</v>
      </c>
      <c r="L9">
        <f t="shared" ca="1" si="2"/>
        <v>8</v>
      </c>
      <c r="M9" s="24">
        <f t="shared" ca="1" si="3"/>
        <v>44541</v>
      </c>
      <c r="N9">
        <v>0.1</v>
      </c>
      <c r="O9" t="str">
        <f t="shared" si="4"/>
        <v>A: Carry</v>
      </c>
    </row>
    <row r="10" spans="1:15" x14ac:dyDescent="0.3">
      <c r="A10" s="6" t="s">
        <v>13</v>
      </c>
      <c r="B10" s="7" t="s">
        <v>8</v>
      </c>
      <c r="C10" s="27">
        <f ca="1">TODAY()+30</f>
        <v>44571</v>
      </c>
      <c r="D10" s="17">
        <f ca="1">TODAY()+40</f>
        <v>44581</v>
      </c>
      <c r="E10" s="23">
        <v>0.15</v>
      </c>
      <c r="J10">
        <f t="shared" ca="1" si="0"/>
        <v>11</v>
      </c>
      <c r="K10">
        <f t="shared" ca="1" si="1"/>
        <v>1.65</v>
      </c>
      <c r="L10">
        <f t="shared" ca="1" si="2"/>
        <v>9.35</v>
      </c>
      <c r="M10" s="24">
        <f ca="1">TODAY()</f>
        <v>44541</v>
      </c>
      <c r="N10">
        <v>0.1</v>
      </c>
      <c r="O10" t="str">
        <f t="shared" si="4"/>
        <v>A: Carry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2021-12-11T11:46:53Z</dcterms:modified>
</cp:coreProperties>
</file>