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Loan Payment Template" sheetId="1" r:id="rId5"/>
    <sheet state="visible" name="Loan Payment Template Example" sheetId="2" r:id="rId6"/>
  </sheets>
  <definedNames/>
  <calcPr/>
</workbook>
</file>

<file path=xl/sharedStrings.xml><?xml version="1.0" encoding="utf-8"?>
<sst xmlns="http://schemas.openxmlformats.org/spreadsheetml/2006/main" count="66" uniqueCount="39">
  <si>
    <r>
      <rPr>
        <rFont val="Work Sans"/>
        <b/>
        <color rgb="FF161653"/>
        <sz val="25.0"/>
      </rPr>
      <t xml:space="preserve">Loan Payment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</si>
  <si>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Loan Amount</t>
  </si>
  <si>
    <t>Annual Interest Rate</t>
  </si>
  <si>
    <t>Loan Term</t>
  </si>
  <si>
    <t>Payment Frequency</t>
  </si>
  <si>
    <t>Start Date</t>
  </si>
  <si>
    <t>Payment #</t>
  </si>
  <si>
    <t>Payment Date</t>
  </si>
  <si>
    <t>Beginning Balance</t>
  </si>
  <si>
    <t>Payment</t>
  </si>
  <si>
    <t>Principal</t>
  </si>
  <si>
    <t>Interest</t>
  </si>
  <si>
    <t>Ending Balance</t>
  </si>
  <si>
    <t>Notes</t>
  </si>
  <si>
    <r>
      <rPr>
        <rFont val="Work Sans"/>
        <b/>
        <color rgb="FF161653"/>
        <sz val="25.0"/>
      </rPr>
      <t xml:space="preserve">Loan Payment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</si>
  <si>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Loan Term (months)</t>
  </si>
  <si>
    <t>60</t>
  </si>
  <si>
    <t>Monthly</t>
  </si>
  <si>
    <t>1</t>
  </si>
  <si>
    <t>First payment</t>
  </si>
  <si>
    <t>2</t>
  </si>
  <si>
    <t>On time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</si>
  <si>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</si>
  <si>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</si>
  <si>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</si>
  <si>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</si>
  <si>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</si>
  <si>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</si>
  <si>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</si>
  <si>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</si>
  <si>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</si>
  <si>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</si>
  <si>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Year 1 complete</t>
  </si>
  <si>
    <t>13</t>
  </si>
  <si>
    <t>14</t>
  </si>
  <si>
    <t>15</t>
  </si>
  <si>
    <t>16</t>
  </si>
  <si>
    <t>17</t>
  </si>
  <si>
    <t>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</si>
</sst>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0" fontId="4" numFmtId="164" xfId="0" applyAlignment="1" applyBorder="1" applyFont="1" applyNumberFormat="1">
      <alignment horizontal="center" readingOrder="0" shrinkToFit="0" vertical="center" wrapText="0"/>
    </xf>
    <xf borderId="0" fillId="0" fontId="4" numFmtId="0" xfId="0" applyAlignment="1" applyFont="1">
      <alignment horizontal="center" readingOrder="0" shrinkToFit="0" vertical="center" wrapText="0"/>
    </xf>
    <xf borderId="0" fillId="0" fontId="5" numFmtId="0" xfId="0" applyAlignment="1" applyFont="1">
      <alignment horizontal="center" readingOrder="0" shrinkToFit="0" vertical="center" wrapText="0"/>
    </xf>
    <xf borderId="3" fillId="2" fontId="3" numFmtId="0" xfId="0" applyAlignment="1" applyBorder="1" applyFont="1">
      <alignment horizontal="center" readingOrder="0" shrinkToFit="0" vertical="center" wrapText="0"/>
    </xf>
    <xf borderId="2" fillId="0" fontId="4" numFmtId="10" xfId="0" applyAlignment="1" applyBorder="1" applyFont="1" applyNumberFormat="1">
      <alignment horizontal="center" readingOrder="0" shrinkToFit="0" vertical="center" wrapText="0"/>
    </xf>
    <xf borderId="2" fillId="0" fontId="4" numFmtId="49" xfId="0" applyAlignment="1" applyBorder="1" applyFont="1" applyNumberFormat="1">
      <alignment horizontal="center" readingOrder="0" shrinkToFit="0" vertical="center" wrapText="0"/>
    </xf>
    <xf borderId="4" fillId="2" fontId="3" numFmtId="0" xfId="0" applyAlignment="1" applyBorder="1" applyFont="1">
      <alignment horizontal="center" readingOrder="0" shrinkToFit="0" vertical="center" wrapText="0"/>
    </xf>
    <xf borderId="2" fillId="0" fontId="4" numFmtId="165" xfId="0" applyAlignment="1" applyBorder="1" applyFont="1" applyNumberFormat="1">
      <alignment horizontal="center" readingOrder="0" shrinkToFit="0" vertical="center" wrapText="0"/>
    </xf>
    <xf borderId="5" fillId="0" fontId="4" numFmtId="0" xfId="0" applyAlignment="1" applyBorder="1" applyFont="1">
      <alignment horizontal="center" readingOrder="0" shrinkToFit="0" vertical="center" wrapText="0"/>
    </xf>
    <xf borderId="6" fillId="0" fontId="4" numFmtId="0" xfId="0" applyAlignment="1" applyBorder="1" applyFont="1">
      <alignment horizontal="center" readingOrder="0" shrinkToFit="0" vertical="center" wrapText="0"/>
    </xf>
    <xf borderId="7" fillId="3" fontId="4" numFmtId="0" xfId="0" applyAlignment="1" applyBorder="1" applyFill="1" applyFont="1">
      <alignment horizontal="center" readingOrder="0" shrinkToFit="0" vertical="center" wrapText="0"/>
    </xf>
    <xf borderId="7" fillId="2" fontId="5" numFmtId="0" xfId="0" applyAlignment="1" applyBorder="1" applyFont="1">
      <alignment horizontal="center" readingOrder="0" shrinkToFit="0" vertical="center" wrapText="0"/>
    </xf>
    <xf borderId="8" fillId="0" fontId="6" numFmtId="49" xfId="0" applyAlignment="1" applyBorder="1" applyFont="1" applyNumberFormat="1">
      <alignment horizontal="center" shrinkToFit="0" vertical="center" wrapText="1"/>
    </xf>
    <xf borderId="8" fillId="0" fontId="6" numFmtId="165" xfId="0" applyAlignment="1" applyBorder="1" applyFont="1" applyNumberFormat="1">
      <alignment horizontal="center" shrinkToFit="0" vertical="center" wrapText="1"/>
    </xf>
    <xf borderId="8" fillId="4" fontId="6" numFmtId="164" xfId="0" applyAlignment="1" applyBorder="1" applyFill="1" applyFont="1" applyNumberFormat="1">
      <alignment horizontal="center" shrinkToFit="0" vertical="center" wrapText="1"/>
    </xf>
    <xf borderId="8" fillId="0" fontId="6" numFmtId="49" xfId="0" applyAlignment="1" applyBorder="1" applyFont="1" applyNumberFormat="1">
      <alignment horizontal="left" shrinkToFit="0" vertical="center" wrapText="1"/>
    </xf>
    <xf borderId="9" fillId="0" fontId="6" numFmtId="49" xfId="0" applyAlignment="1" applyBorder="1" applyFont="1" applyNumberFormat="1">
      <alignment horizontal="center" shrinkToFit="0" vertical="center" wrapText="1"/>
    </xf>
    <xf borderId="9" fillId="0" fontId="6" numFmtId="165" xfId="0" applyAlignment="1" applyBorder="1" applyFont="1" applyNumberFormat="1">
      <alignment horizontal="center" shrinkToFit="0" vertical="center" wrapText="1"/>
    </xf>
    <xf borderId="9" fillId="4" fontId="6" numFmtId="164" xfId="0" applyAlignment="1" applyBorder="1" applyFont="1" applyNumberFormat="1">
      <alignment horizontal="center" shrinkToFit="0" vertical="center" wrapText="1"/>
    </xf>
    <xf borderId="9" fillId="0" fontId="6" numFmtId="49" xfId="0" applyAlignment="1" applyBorder="1" applyFont="1" applyNumberFormat="1">
      <alignment horizontal="left" shrinkToFit="0" vertical="center" wrapText="1"/>
    </xf>
    <xf borderId="8" fillId="0" fontId="7" numFmtId="49" xfId="0" applyAlignment="1" applyBorder="1" applyFont="1" applyNumberFormat="1">
      <alignment horizontal="center" readingOrder="0"/>
    </xf>
    <xf borderId="8" fillId="0" fontId="7" numFmtId="165" xfId="0" applyAlignment="1" applyBorder="1" applyFont="1" applyNumberFormat="1">
      <alignment horizontal="center" readingOrder="0"/>
    </xf>
    <xf borderId="8" fillId="0" fontId="7" numFmtId="49" xfId="0" applyAlignment="1" applyBorder="1" applyFont="1" applyNumberFormat="1">
      <alignment readingOrder="0"/>
    </xf>
    <xf borderId="9" fillId="0" fontId="7" numFmtId="49" xfId="0" applyAlignment="1" applyBorder="1" applyFont="1" applyNumberFormat="1">
      <alignment horizontal="center" readingOrder="0"/>
    </xf>
    <xf borderId="9" fillId="0" fontId="7" numFmtId="165" xfId="0" applyAlignment="1" applyBorder="1" applyFont="1" applyNumberFormat="1">
      <alignment horizontal="center" readingOrder="0"/>
    </xf>
    <xf borderId="9" fillId="0" fontId="7" numFmtId="49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24.75"/>
    <col customWidth="1" min="3" max="7" width="20.13"/>
    <col customWidth="1" min="8" max="8" width="31.3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 ht="20.25" customHeight="1">
      <c r="A6" s="3" t="s">
        <v>1</v>
      </c>
      <c r="B6" s="4"/>
      <c r="C6" s="5"/>
      <c r="D6" s="5"/>
      <c r="E6" s="5"/>
      <c r="F6" s="5"/>
      <c r="G6" s="5"/>
      <c r="H6" s="6"/>
    </row>
    <row r="7" ht="20.25" customHeight="1">
      <c r="A7" s="7" t="s">
        <v>2</v>
      </c>
      <c r="B7" s="8"/>
      <c r="C7" s="5"/>
      <c r="D7" s="5"/>
      <c r="E7" s="5"/>
      <c r="F7" s="5"/>
      <c r="G7" s="5"/>
      <c r="H7" s="6"/>
    </row>
    <row r="8" ht="20.25" customHeight="1">
      <c r="A8" s="7" t="s">
        <v>3</v>
      </c>
      <c r="B8" s="9"/>
      <c r="C8" s="5"/>
      <c r="D8" s="5"/>
      <c r="E8" s="5"/>
      <c r="F8" s="5"/>
      <c r="G8" s="5"/>
      <c r="H8" s="6"/>
    </row>
    <row r="9" ht="20.25" customHeight="1">
      <c r="A9" s="7" t="s">
        <v>4</v>
      </c>
      <c r="B9" s="9"/>
      <c r="C9" s="5"/>
      <c r="D9" s="5"/>
      <c r="E9" s="5"/>
      <c r="F9" s="5"/>
      <c r="G9" s="5"/>
      <c r="H9" s="6"/>
    </row>
    <row r="10" ht="20.25" customHeight="1">
      <c r="A10" s="10" t="s">
        <v>5</v>
      </c>
      <c r="B10" s="11"/>
      <c r="C10" s="5"/>
      <c r="D10" s="5"/>
      <c r="E10" s="5"/>
      <c r="F10" s="5"/>
      <c r="G10" s="5"/>
      <c r="H10" s="6"/>
    </row>
    <row r="11" ht="4.5" customHeight="1">
      <c r="A11" s="12"/>
      <c r="B11" s="13"/>
      <c r="C11" s="5"/>
      <c r="D11" s="5"/>
      <c r="E11" s="5"/>
      <c r="F11" s="5"/>
      <c r="G11" s="5"/>
      <c r="H11" s="6"/>
    </row>
    <row r="12">
      <c r="A12" s="14" t="s">
        <v>6</v>
      </c>
      <c r="B12" s="14" t="s">
        <v>7</v>
      </c>
      <c r="C12" s="14" t="s">
        <v>8</v>
      </c>
      <c r="D12" s="14" t="s">
        <v>9</v>
      </c>
      <c r="E12" s="14" t="s">
        <v>10</v>
      </c>
      <c r="F12" s="14" t="s">
        <v>11</v>
      </c>
      <c r="G12" s="14" t="s">
        <v>12</v>
      </c>
      <c r="H12" s="15" t="s">
        <v>13</v>
      </c>
    </row>
    <row r="13">
      <c r="A13" s="16"/>
      <c r="B13" s="17"/>
      <c r="C13" s="18" t="str">
        <f>B6</f>
        <v/>
      </c>
      <c r="D13" s="18" t="str">
        <f>-PMT(B7/12, B8, B6)</f>
        <v>#NUM!</v>
      </c>
      <c r="E13" s="18" t="str">
        <f t="shared" ref="E13:E52" si="1">D13-F13</f>
        <v>#NUM!</v>
      </c>
      <c r="F13" s="18">
        <f>C13*(B7/12)</f>
        <v>0</v>
      </c>
      <c r="G13" s="18" t="str">
        <f t="shared" ref="G13:G52" si="2">C13-E13</f>
        <v>#NUM!</v>
      </c>
      <c r="H13" s="19"/>
    </row>
    <row r="14">
      <c r="A14" s="20"/>
      <c r="B14" s="21"/>
      <c r="C14" s="22" t="str">
        <f t="shared" ref="C14:C52" si="3">G13</f>
        <v>#NUM!</v>
      </c>
      <c r="D14" s="18" t="str">
        <f>-PMT(B7/12, B8, B6)</f>
        <v>#NUM!</v>
      </c>
      <c r="E14" s="18" t="str">
        <f t="shared" si="1"/>
        <v>#NUM!</v>
      </c>
      <c r="F14" s="18" t="str">
        <f>C14*(B7/12)</f>
        <v>#NUM!</v>
      </c>
      <c r="G14" s="18" t="str">
        <f t="shared" si="2"/>
        <v>#NUM!</v>
      </c>
      <c r="H14" s="23"/>
    </row>
    <row r="15">
      <c r="A15" s="20"/>
      <c r="B15" s="21"/>
      <c r="C15" s="22" t="str">
        <f t="shared" si="3"/>
        <v>#NUM!</v>
      </c>
      <c r="D15" s="22" t="str">
        <f>-PMT(B7/12, B8, B6)</f>
        <v>#NUM!</v>
      </c>
      <c r="E15" s="18" t="str">
        <f t="shared" si="1"/>
        <v>#NUM!</v>
      </c>
      <c r="F15" s="18" t="str">
        <f>C15*(B7/12)</f>
        <v>#NUM!</v>
      </c>
      <c r="G15" s="18" t="str">
        <f t="shared" si="2"/>
        <v>#NUM!</v>
      </c>
      <c r="H15" s="23"/>
    </row>
    <row r="16">
      <c r="A16" s="20"/>
      <c r="B16" s="21"/>
      <c r="C16" s="22" t="str">
        <f t="shared" si="3"/>
        <v>#NUM!</v>
      </c>
      <c r="D16" s="22" t="str">
        <f>-PMT(B7/12, B8, B6)</f>
        <v>#NUM!</v>
      </c>
      <c r="E16" s="18" t="str">
        <f t="shared" si="1"/>
        <v>#NUM!</v>
      </c>
      <c r="F16" s="18" t="str">
        <f>C16*(B712)</f>
        <v>#NUM!</v>
      </c>
      <c r="G16" s="18" t="str">
        <f t="shared" si="2"/>
        <v>#NUM!</v>
      </c>
      <c r="H16" s="23"/>
    </row>
    <row r="17">
      <c r="A17" s="20"/>
      <c r="B17" s="21"/>
      <c r="C17" s="22" t="str">
        <f t="shared" si="3"/>
        <v>#NUM!</v>
      </c>
      <c r="D17" s="22" t="str">
        <f>-PMT(B7/12, B8, B6)</f>
        <v>#NUM!</v>
      </c>
      <c r="E17" s="18" t="str">
        <f t="shared" si="1"/>
        <v>#NUM!</v>
      </c>
      <c r="F17" s="18" t="str">
        <f>C17*(B7/12)</f>
        <v>#NUM!</v>
      </c>
      <c r="G17" s="18" t="str">
        <f t="shared" si="2"/>
        <v>#NUM!</v>
      </c>
      <c r="H17" s="23"/>
    </row>
    <row r="18">
      <c r="A18" s="20"/>
      <c r="B18" s="21"/>
      <c r="C18" s="22" t="str">
        <f t="shared" si="3"/>
        <v>#NUM!</v>
      </c>
      <c r="D18" s="22" t="str">
        <f>-PMT(B7/12, B8, B6)</f>
        <v>#NUM!</v>
      </c>
      <c r="E18" s="18" t="str">
        <f t="shared" si="1"/>
        <v>#NUM!</v>
      </c>
      <c r="F18" s="18" t="str">
        <f>C18*(B7/12)</f>
        <v>#NUM!</v>
      </c>
      <c r="G18" s="18" t="str">
        <f t="shared" si="2"/>
        <v>#NUM!</v>
      </c>
      <c r="H18" s="23"/>
    </row>
    <row r="19">
      <c r="A19" s="20"/>
      <c r="B19" s="21"/>
      <c r="C19" s="22" t="str">
        <f t="shared" si="3"/>
        <v>#NUM!</v>
      </c>
      <c r="D19" s="22" t="str">
        <f>-PMT(B7/12, B8, B6)</f>
        <v>#NUM!</v>
      </c>
      <c r="E19" s="18" t="str">
        <f t="shared" si="1"/>
        <v>#NUM!</v>
      </c>
      <c r="F19" s="18" t="str">
        <f>C19*(B7/12)</f>
        <v>#NUM!</v>
      </c>
      <c r="G19" s="18" t="str">
        <f t="shared" si="2"/>
        <v>#NUM!</v>
      </c>
      <c r="H19" s="23"/>
    </row>
    <row r="20">
      <c r="A20" s="20"/>
      <c r="B20" s="21"/>
      <c r="C20" s="22" t="str">
        <f t="shared" si="3"/>
        <v>#NUM!</v>
      </c>
      <c r="D20" s="22" t="str">
        <f>-PMT(B7/12, B8, B6)</f>
        <v>#NUM!</v>
      </c>
      <c r="E20" s="18" t="str">
        <f t="shared" si="1"/>
        <v>#NUM!</v>
      </c>
      <c r="F20" s="18" t="str">
        <f>C20*(B7/12)</f>
        <v>#NUM!</v>
      </c>
      <c r="G20" s="18" t="str">
        <f t="shared" si="2"/>
        <v>#NUM!</v>
      </c>
      <c r="H20" s="23"/>
    </row>
    <row r="21">
      <c r="A21" s="20"/>
      <c r="B21" s="21"/>
      <c r="C21" s="22" t="str">
        <f t="shared" si="3"/>
        <v>#NUM!</v>
      </c>
      <c r="D21" s="22" t="str">
        <f>-PMT(B7/12, B8, B6)</f>
        <v>#NUM!</v>
      </c>
      <c r="E21" s="18" t="str">
        <f t="shared" si="1"/>
        <v>#NUM!</v>
      </c>
      <c r="F21" s="18" t="str">
        <f>C21*(B7/12)</f>
        <v>#NUM!</v>
      </c>
      <c r="G21" s="18" t="str">
        <f t="shared" si="2"/>
        <v>#NUM!</v>
      </c>
      <c r="H21" s="23"/>
    </row>
    <row r="22">
      <c r="A22" s="20"/>
      <c r="B22" s="21"/>
      <c r="C22" s="22" t="str">
        <f t="shared" si="3"/>
        <v>#NUM!</v>
      </c>
      <c r="D22" s="22" t="str">
        <f>-PMT(B7/12, B8, B6)</f>
        <v>#NUM!</v>
      </c>
      <c r="E22" s="18" t="str">
        <f t="shared" si="1"/>
        <v>#NUM!</v>
      </c>
      <c r="F22" s="18" t="str">
        <f>C22*(B7/12)</f>
        <v>#NUM!</v>
      </c>
      <c r="G22" s="18" t="str">
        <f t="shared" si="2"/>
        <v>#NUM!</v>
      </c>
      <c r="H22" s="23"/>
    </row>
    <row r="23">
      <c r="A23" s="20"/>
      <c r="B23" s="21"/>
      <c r="C23" s="22" t="str">
        <f t="shared" si="3"/>
        <v>#NUM!</v>
      </c>
      <c r="D23" s="22" t="str">
        <f>-PMT(B7/12, B8, B6)</f>
        <v>#NUM!</v>
      </c>
      <c r="E23" s="18" t="str">
        <f t="shared" si="1"/>
        <v>#NUM!</v>
      </c>
      <c r="F23" s="18" t="str">
        <f>C23*(B7/12)</f>
        <v>#NUM!</v>
      </c>
      <c r="G23" s="18" t="str">
        <f t="shared" si="2"/>
        <v>#NUM!</v>
      </c>
      <c r="H23" s="23"/>
    </row>
    <row r="24">
      <c r="A24" s="20"/>
      <c r="B24" s="21"/>
      <c r="C24" s="22" t="str">
        <f t="shared" si="3"/>
        <v>#NUM!</v>
      </c>
      <c r="D24" s="22" t="str">
        <f>-PMT(B7/12, B8, B6)</f>
        <v>#NUM!</v>
      </c>
      <c r="E24" s="18" t="str">
        <f t="shared" si="1"/>
        <v>#NUM!</v>
      </c>
      <c r="F24" s="18" t="str">
        <f>C24*(B7/12)</f>
        <v>#NUM!</v>
      </c>
      <c r="G24" s="18" t="str">
        <f t="shared" si="2"/>
        <v>#NUM!</v>
      </c>
      <c r="H24" s="23"/>
    </row>
    <row r="25">
      <c r="A25" s="20"/>
      <c r="B25" s="21"/>
      <c r="C25" s="22" t="str">
        <f t="shared" si="3"/>
        <v>#NUM!</v>
      </c>
      <c r="D25" s="22" t="str">
        <f>-PMT(B7/12, B8, B6)</f>
        <v>#NUM!</v>
      </c>
      <c r="E25" s="18" t="str">
        <f t="shared" si="1"/>
        <v>#NUM!</v>
      </c>
      <c r="F25" s="18" t="str">
        <f>C25*(B7/12)</f>
        <v>#NUM!</v>
      </c>
      <c r="G25" s="18" t="str">
        <f t="shared" si="2"/>
        <v>#NUM!</v>
      </c>
      <c r="H25" s="23"/>
    </row>
    <row r="26">
      <c r="A26" s="20"/>
      <c r="B26" s="21"/>
      <c r="C26" s="22" t="str">
        <f t="shared" si="3"/>
        <v>#NUM!</v>
      </c>
      <c r="D26" s="22" t="str">
        <f>-PMT(B7/12, B8, B6)</f>
        <v>#NUM!</v>
      </c>
      <c r="E26" s="18" t="str">
        <f t="shared" si="1"/>
        <v>#NUM!</v>
      </c>
      <c r="F26" s="18" t="str">
        <f>C26*(B7/12)</f>
        <v>#NUM!</v>
      </c>
      <c r="G26" s="18" t="str">
        <f t="shared" si="2"/>
        <v>#NUM!</v>
      </c>
      <c r="H26" s="23"/>
    </row>
    <row r="27">
      <c r="A27" s="20"/>
      <c r="B27" s="21"/>
      <c r="C27" s="22" t="str">
        <f t="shared" si="3"/>
        <v>#NUM!</v>
      </c>
      <c r="D27" s="22" t="str">
        <f>-PMT(B7/12, B8, B6)</f>
        <v>#NUM!</v>
      </c>
      <c r="E27" s="18" t="str">
        <f t="shared" si="1"/>
        <v>#NUM!</v>
      </c>
      <c r="F27" s="18" t="str">
        <f>C27*(B7/12)</f>
        <v>#NUM!</v>
      </c>
      <c r="G27" s="18" t="str">
        <f t="shared" si="2"/>
        <v>#NUM!</v>
      </c>
      <c r="H27" s="23"/>
    </row>
    <row r="28">
      <c r="A28" s="20"/>
      <c r="B28" s="21"/>
      <c r="C28" s="22" t="str">
        <f t="shared" si="3"/>
        <v>#NUM!</v>
      </c>
      <c r="D28" s="22" t="str">
        <f>-PMT(B7/12, B8, B6)</f>
        <v>#NUM!</v>
      </c>
      <c r="E28" s="18" t="str">
        <f t="shared" si="1"/>
        <v>#NUM!</v>
      </c>
      <c r="F28" s="18" t="str">
        <f>C28*(B7/12)</f>
        <v>#NUM!</v>
      </c>
      <c r="G28" s="18" t="str">
        <f t="shared" si="2"/>
        <v>#NUM!</v>
      </c>
      <c r="H28" s="23"/>
    </row>
    <row r="29">
      <c r="A29" s="20"/>
      <c r="B29" s="21"/>
      <c r="C29" s="22" t="str">
        <f t="shared" si="3"/>
        <v>#NUM!</v>
      </c>
      <c r="D29" s="22" t="str">
        <f>-PMT(B7/12, B8, B6)</f>
        <v>#NUM!</v>
      </c>
      <c r="E29" s="18" t="str">
        <f t="shared" si="1"/>
        <v>#NUM!</v>
      </c>
      <c r="F29" s="18" t="str">
        <f>C29*(B7/12)</f>
        <v>#NUM!</v>
      </c>
      <c r="G29" s="18" t="str">
        <f t="shared" si="2"/>
        <v>#NUM!</v>
      </c>
      <c r="H29" s="23"/>
    </row>
    <row r="30">
      <c r="A30" s="20"/>
      <c r="B30" s="21"/>
      <c r="C30" s="22" t="str">
        <f t="shared" si="3"/>
        <v>#NUM!</v>
      </c>
      <c r="D30" s="22" t="str">
        <f>-PMT(B7/12, B8, B6)</f>
        <v>#NUM!</v>
      </c>
      <c r="E30" s="18" t="str">
        <f t="shared" si="1"/>
        <v>#NUM!</v>
      </c>
      <c r="F30" s="18" t="str">
        <f>C30*(B7/12)</f>
        <v>#NUM!</v>
      </c>
      <c r="G30" s="18" t="str">
        <f t="shared" si="2"/>
        <v>#NUM!</v>
      </c>
      <c r="H30" s="23"/>
    </row>
    <row r="31">
      <c r="A31" s="20"/>
      <c r="B31" s="21"/>
      <c r="C31" s="22" t="str">
        <f t="shared" si="3"/>
        <v>#NUM!</v>
      </c>
      <c r="D31" s="22" t="str">
        <f>-PMT(B7/12, B8, B6)</f>
        <v>#NUM!</v>
      </c>
      <c r="E31" s="18" t="str">
        <f t="shared" si="1"/>
        <v>#NUM!</v>
      </c>
      <c r="F31" s="18" t="str">
        <f>C31*(B7/12)</f>
        <v>#NUM!</v>
      </c>
      <c r="G31" s="18" t="str">
        <f t="shared" si="2"/>
        <v>#NUM!</v>
      </c>
      <c r="H31" s="23"/>
    </row>
    <row r="32">
      <c r="A32" s="20"/>
      <c r="B32" s="21"/>
      <c r="C32" s="22" t="str">
        <f t="shared" si="3"/>
        <v>#NUM!</v>
      </c>
      <c r="D32" s="22" t="str">
        <f>-PMT(B7/12, B8, B6)</f>
        <v>#NUM!</v>
      </c>
      <c r="E32" s="18" t="str">
        <f t="shared" si="1"/>
        <v>#NUM!</v>
      </c>
      <c r="F32" s="18" t="str">
        <f>C32*(B7/12)</f>
        <v>#NUM!</v>
      </c>
      <c r="G32" s="18" t="str">
        <f t="shared" si="2"/>
        <v>#NUM!</v>
      </c>
      <c r="H32" s="23"/>
    </row>
    <row r="33">
      <c r="A33" s="20"/>
      <c r="B33" s="21"/>
      <c r="C33" s="22" t="str">
        <f t="shared" si="3"/>
        <v>#NUM!</v>
      </c>
      <c r="D33" s="22" t="str">
        <f>-PMT(B7/12, B8, B6)</f>
        <v>#NUM!</v>
      </c>
      <c r="E33" s="18" t="str">
        <f t="shared" si="1"/>
        <v>#NUM!</v>
      </c>
      <c r="F33" s="18" t="str">
        <f>C33*(B7/12)</f>
        <v>#NUM!</v>
      </c>
      <c r="G33" s="18" t="str">
        <f t="shared" si="2"/>
        <v>#NUM!</v>
      </c>
      <c r="H33" s="23"/>
    </row>
    <row r="34">
      <c r="A34" s="20"/>
      <c r="B34" s="21"/>
      <c r="C34" s="22" t="str">
        <f t="shared" si="3"/>
        <v>#NUM!</v>
      </c>
      <c r="D34" s="22" t="str">
        <f>-PMT(B7/12, B8, B6)</f>
        <v>#NUM!</v>
      </c>
      <c r="E34" s="18" t="str">
        <f t="shared" si="1"/>
        <v>#NUM!</v>
      </c>
      <c r="F34" s="18" t="str">
        <f>C34*(B7/12)</f>
        <v>#NUM!</v>
      </c>
      <c r="G34" s="18" t="str">
        <f t="shared" si="2"/>
        <v>#NUM!</v>
      </c>
      <c r="H34" s="23"/>
    </row>
    <row r="35">
      <c r="A35" s="20"/>
      <c r="B35" s="21"/>
      <c r="C35" s="22" t="str">
        <f t="shared" si="3"/>
        <v>#NUM!</v>
      </c>
      <c r="D35" s="22" t="str">
        <f>-PMT(B7/12, B8, B6)</f>
        <v>#NUM!</v>
      </c>
      <c r="E35" s="18" t="str">
        <f t="shared" si="1"/>
        <v>#NUM!</v>
      </c>
      <c r="F35" s="18" t="str">
        <f>C35*(B7/12)</f>
        <v>#NUM!</v>
      </c>
      <c r="G35" s="18" t="str">
        <f t="shared" si="2"/>
        <v>#NUM!</v>
      </c>
      <c r="H35" s="23"/>
    </row>
    <row r="36">
      <c r="A36" s="20"/>
      <c r="B36" s="21"/>
      <c r="C36" s="22" t="str">
        <f t="shared" si="3"/>
        <v>#NUM!</v>
      </c>
      <c r="D36" s="22" t="str">
        <f>-PMT(B7/12, B8, B6)</f>
        <v>#NUM!</v>
      </c>
      <c r="E36" s="18" t="str">
        <f t="shared" si="1"/>
        <v>#NUM!</v>
      </c>
      <c r="F36" s="18" t="str">
        <f>C36*(B7/12)</f>
        <v>#NUM!</v>
      </c>
      <c r="G36" s="18" t="str">
        <f t="shared" si="2"/>
        <v>#NUM!</v>
      </c>
      <c r="H36" s="23"/>
    </row>
    <row r="37">
      <c r="A37" s="20"/>
      <c r="B37" s="21"/>
      <c r="C37" s="22" t="str">
        <f t="shared" si="3"/>
        <v>#NUM!</v>
      </c>
      <c r="D37" s="22" t="str">
        <f>-PMT(B7/12, B8, B6)</f>
        <v>#NUM!</v>
      </c>
      <c r="E37" s="18" t="str">
        <f t="shared" si="1"/>
        <v>#NUM!</v>
      </c>
      <c r="F37" s="18" t="str">
        <f>C37*(B7/12)</f>
        <v>#NUM!</v>
      </c>
      <c r="G37" s="18" t="str">
        <f t="shared" si="2"/>
        <v>#NUM!</v>
      </c>
      <c r="H37" s="23"/>
    </row>
    <row r="38">
      <c r="A38" s="20"/>
      <c r="B38" s="21"/>
      <c r="C38" s="22" t="str">
        <f t="shared" si="3"/>
        <v>#NUM!</v>
      </c>
      <c r="D38" s="22" t="str">
        <f>-PMT(B7/12, B8, B6)</f>
        <v>#NUM!</v>
      </c>
      <c r="E38" s="18" t="str">
        <f t="shared" si="1"/>
        <v>#NUM!</v>
      </c>
      <c r="F38" s="18" t="str">
        <f>C38*(B7/12)</f>
        <v>#NUM!</v>
      </c>
      <c r="G38" s="18" t="str">
        <f t="shared" si="2"/>
        <v>#NUM!</v>
      </c>
      <c r="H38" s="23"/>
    </row>
    <row r="39">
      <c r="A39" s="20"/>
      <c r="B39" s="21"/>
      <c r="C39" s="22" t="str">
        <f t="shared" si="3"/>
        <v>#NUM!</v>
      </c>
      <c r="D39" s="22" t="str">
        <f>-PMT(B7/12, B8, B6)</f>
        <v>#NUM!</v>
      </c>
      <c r="E39" s="18" t="str">
        <f t="shared" si="1"/>
        <v>#NUM!</v>
      </c>
      <c r="F39" s="18" t="str">
        <f>C39*(B7/12)</f>
        <v>#NUM!</v>
      </c>
      <c r="G39" s="18" t="str">
        <f t="shared" si="2"/>
        <v>#NUM!</v>
      </c>
      <c r="H39" s="23"/>
    </row>
    <row r="40">
      <c r="A40" s="20"/>
      <c r="B40" s="21"/>
      <c r="C40" s="22" t="str">
        <f t="shared" si="3"/>
        <v>#NUM!</v>
      </c>
      <c r="D40" s="22" t="str">
        <f>-PMT(B7/12, B8, B6)</f>
        <v>#NUM!</v>
      </c>
      <c r="E40" s="18" t="str">
        <f t="shared" si="1"/>
        <v>#NUM!</v>
      </c>
      <c r="F40" s="18" t="str">
        <f>C40*(B7/12)</f>
        <v>#NUM!</v>
      </c>
      <c r="G40" s="18" t="str">
        <f t="shared" si="2"/>
        <v>#NUM!</v>
      </c>
      <c r="H40" s="23"/>
    </row>
    <row r="41">
      <c r="A41" s="20"/>
      <c r="B41" s="21"/>
      <c r="C41" s="22" t="str">
        <f t="shared" si="3"/>
        <v>#NUM!</v>
      </c>
      <c r="D41" s="22" t="str">
        <f>-PMT(B7/12, B8, B6)</f>
        <v>#NUM!</v>
      </c>
      <c r="E41" s="18" t="str">
        <f t="shared" si="1"/>
        <v>#NUM!</v>
      </c>
      <c r="F41" s="18" t="str">
        <f>C41*(B7/12)</f>
        <v>#NUM!</v>
      </c>
      <c r="G41" s="18" t="str">
        <f t="shared" si="2"/>
        <v>#NUM!</v>
      </c>
      <c r="H41" s="23"/>
    </row>
    <row r="42">
      <c r="A42" s="20"/>
      <c r="B42" s="21"/>
      <c r="C42" s="22" t="str">
        <f t="shared" si="3"/>
        <v>#NUM!</v>
      </c>
      <c r="D42" s="22" t="str">
        <f>-PMT(B7/12, B8, B6)</f>
        <v>#NUM!</v>
      </c>
      <c r="E42" s="18" t="str">
        <f t="shared" si="1"/>
        <v>#NUM!</v>
      </c>
      <c r="F42" s="18" t="str">
        <f>C42*(B7/12)</f>
        <v>#NUM!</v>
      </c>
      <c r="G42" s="18" t="str">
        <f t="shared" si="2"/>
        <v>#NUM!</v>
      </c>
      <c r="H42" s="23"/>
    </row>
    <row r="43">
      <c r="A43" s="20"/>
      <c r="B43" s="21"/>
      <c r="C43" s="22" t="str">
        <f t="shared" si="3"/>
        <v>#NUM!</v>
      </c>
      <c r="D43" s="22" t="str">
        <f>-PMT(B7/12, B8, B6)</f>
        <v>#NUM!</v>
      </c>
      <c r="E43" s="18" t="str">
        <f t="shared" si="1"/>
        <v>#NUM!</v>
      </c>
      <c r="F43" s="18" t="str">
        <f>C43*(B7/12)</f>
        <v>#NUM!</v>
      </c>
      <c r="G43" s="18" t="str">
        <f t="shared" si="2"/>
        <v>#NUM!</v>
      </c>
      <c r="H43" s="23"/>
    </row>
    <row r="44">
      <c r="A44" s="20"/>
      <c r="B44" s="21"/>
      <c r="C44" s="22" t="str">
        <f t="shared" si="3"/>
        <v>#NUM!</v>
      </c>
      <c r="D44" s="22" t="str">
        <f>-PMT(B7/12, B8, B6)</f>
        <v>#NUM!</v>
      </c>
      <c r="E44" s="18" t="str">
        <f t="shared" si="1"/>
        <v>#NUM!</v>
      </c>
      <c r="F44" s="18" t="str">
        <f>C44*(B7/12)</f>
        <v>#NUM!</v>
      </c>
      <c r="G44" s="18" t="str">
        <f t="shared" si="2"/>
        <v>#NUM!</v>
      </c>
      <c r="H44" s="23"/>
    </row>
    <row r="45">
      <c r="A45" s="20"/>
      <c r="B45" s="21"/>
      <c r="C45" s="22" t="str">
        <f t="shared" si="3"/>
        <v>#NUM!</v>
      </c>
      <c r="D45" s="22" t="str">
        <f>-PMT(B7/12, B8, B6)</f>
        <v>#NUM!</v>
      </c>
      <c r="E45" s="18" t="str">
        <f t="shared" si="1"/>
        <v>#NUM!</v>
      </c>
      <c r="F45" s="18" t="str">
        <f>C45*(B7/12)</f>
        <v>#NUM!</v>
      </c>
      <c r="G45" s="18" t="str">
        <f t="shared" si="2"/>
        <v>#NUM!</v>
      </c>
      <c r="H45" s="23"/>
    </row>
    <row r="46">
      <c r="A46" s="20"/>
      <c r="B46" s="21"/>
      <c r="C46" s="22" t="str">
        <f t="shared" si="3"/>
        <v>#NUM!</v>
      </c>
      <c r="D46" s="22" t="str">
        <f>-PMT(B7/12, B8, B6)</f>
        <v>#NUM!</v>
      </c>
      <c r="E46" s="18" t="str">
        <f t="shared" si="1"/>
        <v>#NUM!</v>
      </c>
      <c r="F46" s="18" t="str">
        <f>C46*(B7/12)</f>
        <v>#NUM!</v>
      </c>
      <c r="G46" s="18" t="str">
        <f t="shared" si="2"/>
        <v>#NUM!</v>
      </c>
      <c r="H46" s="23"/>
    </row>
    <row r="47">
      <c r="A47" s="20"/>
      <c r="B47" s="21"/>
      <c r="C47" s="22" t="str">
        <f t="shared" si="3"/>
        <v>#NUM!</v>
      </c>
      <c r="D47" s="22" t="str">
        <f>-PMT(B7/12, B8, B6)</f>
        <v>#NUM!</v>
      </c>
      <c r="E47" s="18" t="str">
        <f t="shared" si="1"/>
        <v>#NUM!</v>
      </c>
      <c r="F47" s="18" t="str">
        <f>C47*(B7/12)</f>
        <v>#NUM!</v>
      </c>
      <c r="G47" s="18" t="str">
        <f t="shared" si="2"/>
        <v>#NUM!</v>
      </c>
      <c r="H47" s="23"/>
    </row>
    <row r="48">
      <c r="A48" s="20"/>
      <c r="B48" s="21"/>
      <c r="C48" s="22" t="str">
        <f t="shared" si="3"/>
        <v>#NUM!</v>
      </c>
      <c r="D48" s="22" t="str">
        <f>-PMT(B7/12, B8, B6)</f>
        <v>#NUM!</v>
      </c>
      <c r="E48" s="18" t="str">
        <f t="shared" si="1"/>
        <v>#NUM!</v>
      </c>
      <c r="F48" s="18" t="str">
        <f>C48*(B7/12)</f>
        <v>#NUM!</v>
      </c>
      <c r="G48" s="18" t="str">
        <f t="shared" si="2"/>
        <v>#NUM!</v>
      </c>
      <c r="H48" s="23"/>
    </row>
    <row r="49">
      <c r="A49" s="20"/>
      <c r="B49" s="21"/>
      <c r="C49" s="22" t="str">
        <f t="shared" si="3"/>
        <v>#NUM!</v>
      </c>
      <c r="D49" s="22" t="str">
        <f>-PMT(B7/12, B8, B6)</f>
        <v>#NUM!</v>
      </c>
      <c r="E49" s="18" t="str">
        <f t="shared" si="1"/>
        <v>#NUM!</v>
      </c>
      <c r="F49" s="18" t="str">
        <f>C49*(B7/12)</f>
        <v>#NUM!</v>
      </c>
      <c r="G49" s="18" t="str">
        <f t="shared" si="2"/>
        <v>#NUM!</v>
      </c>
      <c r="H49" s="23"/>
    </row>
    <row r="50">
      <c r="A50" s="20"/>
      <c r="B50" s="21"/>
      <c r="C50" s="22" t="str">
        <f t="shared" si="3"/>
        <v>#NUM!</v>
      </c>
      <c r="D50" s="22" t="str">
        <f>-PMT(B7/12, B8, B6)</f>
        <v>#NUM!</v>
      </c>
      <c r="E50" s="18" t="str">
        <f t="shared" si="1"/>
        <v>#NUM!</v>
      </c>
      <c r="F50" s="18" t="str">
        <f>C50*(B7/12)</f>
        <v>#NUM!</v>
      </c>
      <c r="G50" s="18" t="str">
        <f t="shared" si="2"/>
        <v>#NUM!</v>
      </c>
      <c r="H50" s="23"/>
    </row>
    <row r="51">
      <c r="A51" s="20"/>
      <c r="B51" s="21"/>
      <c r="C51" s="22" t="str">
        <f t="shared" si="3"/>
        <v>#NUM!</v>
      </c>
      <c r="D51" s="22" t="str">
        <f>-PMT(B7/12, B8, B6)</f>
        <v>#NUM!</v>
      </c>
      <c r="E51" s="18" t="str">
        <f t="shared" si="1"/>
        <v>#NUM!</v>
      </c>
      <c r="F51" s="18" t="str">
        <f>C51*(B7/12)</f>
        <v>#NUM!</v>
      </c>
      <c r="G51" s="18" t="str">
        <f t="shared" si="2"/>
        <v>#NUM!</v>
      </c>
      <c r="H51" s="23"/>
    </row>
    <row r="52">
      <c r="A52" s="20"/>
      <c r="B52" s="21"/>
      <c r="C52" s="22" t="str">
        <f t="shared" si="3"/>
        <v>#NUM!</v>
      </c>
      <c r="D52" s="22" t="str">
        <f>-PMT(B7/12, B8, B6)</f>
        <v>#NUM!</v>
      </c>
      <c r="E52" s="18" t="str">
        <f t="shared" si="1"/>
        <v>#NUM!</v>
      </c>
      <c r="F52" s="18" t="str">
        <f>C52*(B7/12)</f>
        <v>#NUM!</v>
      </c>
      <c r="G52" s="18" t="str">
        <f t="shared" si="2"/>
        <v>#NUM!</v>
      </c>
      <c r="H52" s="23"/>
    </row>
  </sheetData>
  <mergeCells count="1">
    <mergeCell ref="A1:H4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24.75"/>
    <col customWidth="1" min="3" max="7" width="20.13"/>
    <col customWidth="1" min="8" max="8" width="31.38"/>
  </cols>
  <sheetData>
    <row r="1" ht="27.0" customHeight="1">
      <c r="A1" s="1" t="s">
        <v>14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 ht="20.25" customHeight="1">
      <c r="A6" s="3" t="s">
        <v>1</v>
      </c>
      <c r="B6" s="4">
        <v>20000.0</v>
      </c>
      <c r="C6" s="5"/>
      <c r="D6" s="5"/>
      <c r="E6" s="5"/>
      <c r="F6" s="5"/>
      <c r="G6" s="5"/>
      <c r="H6" s="6"/>
    </row>
    <row r="7" ht="20.25" customHeight="1">
      <c r="A7" s="7" t="s">
        <v>2</v>
      </c>
      <c r="B7" s="8">
        <v>0.05</v>
      </c>
      <c r="C7" s="5"/>
      <c r="D7" s="5"/>
      <c r="E7" s="5"/>
      <c r="F7" s="5"/>
      <c r="G7" s="5"/>
      <c r="H7" s="6"/>
    </row>
    <row r="8" ht="20.25" customHeight="1">
      <c r="A8" s="7" t="s">
        <v>15</v>
      </c>
      <c r="B8" s="9" t="s">
        <v>16</v>
      </c>
      <c r="C8" s="5"/>
      <c r="D8" s="5"/>
      <c r="E8" s="5"/>
      <c r="F8" s="5"/>
      <c r="G8" s="5"/>
      <c r="H8" s="6"/>
    </row>
    <row r="9" ht="20.25" customHeight="1">
      <c r="A9" s="7" t="s">
        <v>4</v>
      </c>
      <c r="B9" s="9" t="s">
        <v>17</v>
      </c>
      <c r="C9" s="5"/>
      <c r="D9" s="5"/>
      <c r="E9" s="5"/>
      <c r="F9" s="5"/>
      <c r="G9" s="5"/>
      <c r="H9" s="6"/>
    </row>
    <row r="10" ht="20.25" customHeight="1">
      <c r="A10" s="10" t="s">
        <v>5</v>
      </c>
      <c r="B10" s="11">
        <v>46023.0</v>
      </c>
      <c r="C10" s="5"/>
      <c r="D10" s="5"/>
      <c r="E10" s="5"/>
      <c r="F10" s="5"/>
      <c r="G10" s="5"/>
      <c r="H10" s="6"/>
    </row>
    <row r="11" ht="4.5" customHeight="1">
      <c r="A11" s="12"/>
      <c r="B11" s="13"/>
      <c r="C11" s="5"/>
      <c r="D11" s="5"/>
      <c r="E11" s="5"/>
      <c r="F11" s="5"/>
      <c r="G11" s="5"/>
      <c r="H11" s="6"/>
    </row>
    <row r="12">
      <c r="A12" s="14" t="s">
        <v>6</v>
      </c>
      <c r="B12" s="14" t="s">
        <v>7</v>
      </c>
      <c r="C12" s="14" t="s">
        <v>8</v>
      </c>
      <c r="D12" s="14" t="s">
        <v>9</v>
      </c>
      <c r="E12" s="14" t="s">
        <v>10</v>
      </c>
      <c r="F12" s="14" t="s">
        <v>11</v>
      </c>
      <c r="G12" s="14" t="s">
        <v>12</v>
      </c>
      <c r="H12" s="15" t="s">
        <v>13</v>
      </c>
    </row>
    <row r="13">
      <c r="A13" s="24" t="s">
        <v>18</v>
      </c>
      <c r="B13" s="25">
        <v>46023.0</v>
      </c>
      <c r="C13" s="18">
        <f>B6</f>
        <v>20000</v>
      </c>
      <c r="D13" s="18">
        <f>-PMT(B7/12, B8, B6)</f>
        <v>377.4246729</v>
      </c>
      <c r="E13" s="18">
        <f t="shared" ref="E13:E30" si="1">D13-F13</f>
        <v>294.0913395</v>
      </c>
      <c r="F13" s="18">
        <f>C13*(B7/12)</f>
        <v>83.33333333</v>
      </c>
      <c r="G13" s="18">
        <f t="shared" ref="G13:G30" si="2">C13-E13</f>
        <v>19705.90866</v>
      </c>
      <c r="H13" s="26" t="s">
        <v>19</v>
      </c>
    </row>
    <row r="14">
      <c r="A14" s="27" t="s">
        <v>20</v>
      </c>
      <c r="B14" s="28">
        <v>46054.0</v>
      </c>
      <c r="C14" s="22">
        <f t="shared" ref="C14:C30" si="3">G13</f>
        <v>19705.90866</v>
      </c>
      <c r="D14" s="22">
        <f>-PMT(B7/12, B8, B6)</f>
        <v>377.4246729</v>
      </c>
      <c r="E14" s="22">
        <f t="shared" si="1"/>
        <v>295.3167201</v>
      </c>
      <c r="F14" s="22">
        <f>C14*(B7/12)</f>
        <v>82.10795275</v>
      </c>
      <c r="G14" s="22">
        <f t="shared" si="2"/>
        <v>19410.59194</v>
      </c>
      <c r="H14" s="29" t="s">
        <v>21</v>
      </c>
    </row>
    <row r="15">
      <c r="A15" s="27" t="s">
        <v>22</v>
      </c>
      <c r="B15" s="28">
        <v>46082.0</v>
      </c>
      <c r="C15" s="22">
        <f t="shared" si="3"/>
        <v>19410.59194</v>
      </c>
      <c r="D15" s="22">
        <f>-PMT(B7/12, B8, B6)</f>
        <v>377.4246729</v>
      </c>
      <c r="E15" s="22">
        <f t="shared" si="1"/>
        <v>296.5472065</v>
      </c>
      <c r="F15" s="22">
        <f>C15*(B7/12)</f>
        <v>80.87746642</v>
      </c>
      <c r="G15" s="22">
        <f t="shared" si="2"/>
        <v>19114.04473</v>
      </c>
      <c r="H15" s="29" t="s">
        <v>21</v>
      </c>
    </row>
    <row r="16">
      <c r="A16" s="27" t="s">
        <v>23</v>
      </c>
      <c r="B16" s="28">
        <v>46113.0</v>
      </c>
      <c r="C16" s="22">
        <f t="shared" si="3"/>
        <v>19114.04473</v>
      </c>
      <c r="D16" s="22">
        <f>-PMT(B7/12, B8, B6)</f>
        <v>377.4246729</v>
      </c>
      <c r="E16" s="22">
        <f t="shared" si="1"/>
        <v>377.4246729</v>
      </c>
      <c r="F16" s="22">
        <f>C16*(B712)</f>
        <v>0</v>
      </c>
      <c r="G16" s="22">
        <f t="shared" si="2"/>
        <v>18736.62006</v>
      </c>
      <c r="H16" s="29" t="s">
        <v>21</v>
      </c>
    </row>
    <row r="17">
      <c r="A17" s="27" t="s">
        <v>24</v>
      </c>
      <c r="B17" s="28">
        <v>46143.0</v>
      </c>
      <c r="C17" s="22">
        <f t="shared" si="3"/>
        <v>18736.62006</v>
      </c>
      <c r="D17" s="22">
        <f>-PMT(B7/12, B8, B6)</f>
        <v>377.4246729</v>
      </c>
      <c r="E17" s="22">
        <f t="shared" si="1"/>
        <v>299.3554226</v>
      </c>
      <c r="F17" s="22">
        <f>C17*(B7/12)</f>
        <v>78.06925025</v>
      </c>
      <c r="G17" s="22">
        <f t="shared" si="2"/>
        <v>18437.26464</v>
      </c>
      <c r="H17" s="29" t="s">
        <v>21</v>
      </c>
    </row>
    <row r="18">
      <c r="A18" s="27" t="s">
        <v>25</v>
      </c>
      <c r="B18" s="28">
        <v>46174.0</v>
      </c>
      <c r="C18" s="22">
        <f t="shared" si="3"/>
        <v>18437.26464</v>
      </c>
      <c r="D18" s="22">
        <f>-PMT(B7/12, B8, B6)</f>
        <v>377.4246729</v>
      </c>
      <c r="E18" s="22">
        <f t="shared" si="1"/>
        <v>300.6027369</v>
      </c>
      <c r="F18" s="22">
        <f>C18*(B7/12)</f>
        <v>76.82193599</v>
      </c>
      <c r="G18" s="22">
        <f t="shared" si="2"/>
        <v>18136.6619</v>
      </c>
      <c r="H18" s="29" t="s">
        <v>21</v>
      </c>
    </row>
    <row r="19">
      <c r="A19" s="27" t="s">
        <v>26</v>
      </c>
      <c r="B19" s="28">
        <v>46204.0</v>
      </c>
      <c r="C19" s="22">
        <f t="shared" si="3"/>
        <v>18136.6619</v>
      </c>
      <c r="D19" s="22">
        <f>-PMT(B7/12, B8, B6)</f>
        <v>377.4246729</v>
      </c>
      <c r="E19" s="22">
        <f t="shared" si="1"/>
        <v>301.8552483</v>
      </c>
      <c r="F19" s="22">
        <f>C19*(B7/12)</f>
        <v>75.56942459</v>
      </c>
      <c r="G19" s="22">
        <f t="shared" si="2"/>
        <v>17834.80665</v>
      </c>
      <c r="H19" s="29" t="s">
        <v>21</v>
      </c>
    </row>
    <row r="20">
      <c r="A20" s="27" t="s">
        <v>27</v>
      </c>
      <c r="B20" s="28">
        <v>46235.0</v>
      </c>
      <c r="C20" s="22">
        <f t="shared" si="3"/>
        <v>17834.80665</v>
      </c>
      <c r="D20" s="22">
        <f>-PMT(B7/12, B8, B6)</f>
        <v>377.4246729</v>
      </c>
      <c r="E20" s="22">
        <f t="shared" si="1"/>
        <v>303.1129785</v>
      </c>
      <c r="F20" s="22">
        <f>C20*(B7/12)</f>
        <v>74.31169439</v>
      </c>
      <c r="G20" s="22">
        <f t="shared" si="2"/>
        <v>17531.69367</v>
      </c>
      <c r="H20" s="29" t="s">
        <v>21</v>
      </c>
    </row>
    <row r="21">
      <c r="A21" s="27" t="s">
        <v>28</v>
      </c>
      <c r="B21" s="28">
        <v>46266.0</v>
      </c>
      <c r="C21" s="22">
        <f t="shared" si="3"/>
        <v>17531.69367</v>
      </c>
      <c r="D21" s="22">
        <f>-PMT(B7/12, B8, B6)</f>
        <v>377.4246729</v>
      </c>
      <c r="E21" s="22">
        <f t="shared" si="1"/>
        <v>304.3759492</v>
      </c>
      <c r="F21" s="22">
        <f>C21*(B7/12)</f>
        <v>73.04872364</v>
      </c>
      <c r="G21" s="22">
        <f t="shared" si="2"/>
        <v>17227.31773</v>
      </c>
      <c r="H21" s="29" t="s">
        <v>21</v>
      </c>
    </row>
    <row r="22">
      <c r="A22" s="27" t="s">
        <v>29</v>
      </c>
      <c r="B22" s="28">
        <v>46296.0</v>
      </c>
      <c r="C22" s="22">
        <f t="shared" si="3"/>
        <v>17227.31773</v>
      </c>
      <c r="D22" s="22">
        <f>-PMT(B7/12, B8, B6)</f>
        <v>377.4246729</v>
      </c>
      <c r="E22" s="22">
        <f t="shared" si="1"/>
        <v>305.6441824</v>
      </c>
      <c r="F22" s="22">
        <f>C22*(B7/12)</f>
        <v>71.78049052</v>
      </c>
      <c r="G22" s="22">
        <f t="shared" si="2"/>
        <v>16921.67354</v>
      </c>
      <c r="H22" s="29" t="s">
        <v>21</v>
      </c>
    </row>
    <row r="23">
      <c r="A23" s="27" t="s">
        <v>30</v>
      </c>
      <c r="B23" s="28">
        <v>46327.0</v>
      </c>
      <c r="C23" s="22">
        <f t="shared" si="3"/>
        <v>16921.67354</v>
      </c>
      <c r="D23" s="22">
        <f>-PMT(B7/12, B8, B6)</f>
        <v>377.4246729</v>
      </c>
      <c r="E23" s="22">
        <f t="shared" si="1"/>
        <v>306.9176998</v>
      </c>
      <c r="F23" s="22">
        <f>C23*(B7/12)</f>
        <v>70.5069731</v>
      </c>
      <c r="G23" s="22">
        <f t="shared" si="2"/>
        <v>16614.75584</v>
      </c>
      <c r="H23" s="29" t="s">
        <v>21</v>
      </c>
    </row>
    <row r="24">
      <c r="A24" s="27" t="s">
        <v>31</v>
      </c>
      <c r="B24" s="28">
        <v>46357.0</v>
      </c>
      <c r="C24" s="22">
        <f t="shared" si="3"/>
        <v>16614.75584</v>
      </c>
      <c r="D24" s="22">
        <f>-PMT(B7/12, B8, B6)</f>
        <v>377.4246729</v>
      </c>
      <c r="E24" s="22">
        <f t="shared" si="1"/>
        <v>308.1965235</v>
      </c>
      <c r="F24" s="22">
        <f>C24*(B7/12)</f>
        <v>69.22814935</v>
      </c>
      <c r="G24" s="22">
        <f t="shared" si="2"/>
        <v>16306.55932</v>
      </c>
      <c r="H24" s="29" t="s">
        <v>32</v>
      </c>
    </row>
    <row r="25">
      <c r="A25" s="27" t="s">
        <v>33</v>
      </c>
      <c r="B25" s="28">
        <v>46388.0</v>
      </c>
      <c r="C25" s="22">
        <f t="shared" si="3"/>
        <v>16306.55932</v>
      </c>
      <c r="D25" s="22">
        <f>-PMT(B7/12, B8, B6)</f>
        <v>377.4246729</v>
      </c>
      <c r="E25" s="22">
        <f t="shared" si="1"/>
        <v>309.4806757</v>
      </c>
      <c r="F25" s="22">
        <f>C25*(B7/12)</f>
        <v>67.94399717</v>
      </c>
      <c r="G25" s="22">
        <f t="shared" si="2"/>
        <v>15997.07864</v>
      </c>
      <c r="H25" s="29" t="s">
        <v>21</v>
      </c>
    </row>
    <row r="26">
      <c r="A26" s="27" t="s">
        <v>34</v>
      </c>
      <c r="B26" s="28">
        <v>46419.0</v>
      </c>
      <c r="C26" s="22">
        <f t="shared" si="3"/>
        <v>15997.07864</v>
      </c>
      <c r="D26" s="22">
        <f>-PMT(B7/12, B8, B6)</f>
        <v>377.4246729</v>
      </c>
      <c r="E26" s="22">
        <f t="shared" si="1"/>
        <v>310.7701785</v>
      </c>
      <c r="F26" s="22">
        <f>C26*(B7/12)</f>
        <v>66.65449435</v>
      </c>
      <c r="G26" s="22">
        <f t="shared" si="2"/>
        <v>15686.30847</v>
      </c>
      <c r="H26" s="29" t="s">
        <v>21</v>
      </c>
    </row>
    <row r="27">
      <c r="A27" s="27" t="s">
        <v>35</v>
      </c>
      <c r="B27" s="28">
        <v>46447.0</v>
      </c>
      <c r="C27" s="22">
        <f t="shared" si="3"/>
        <v>15686.30847</v>
      </c>
      <c r="D27" s="22">
        <f>-PMT(B7/12, B8, B6)</f>
        <v>377.4246729</v>
      </c>
      <c r="E27" s="22">
        <f t="shared" si="1"/>
        <v>312.0650543</v>
      </c>
      <c r="F27" s="22">
        <f>C27*(B7/12)</f>
        <v>65.35961861</v>
      </c>
      <c r="G27" s="22">
        <f t="shared" si="2"/>
        <v>15374.24341</v>
      </c>
      <c r="H27" s="29" t="s">
        <v>21</v>
      </c>
    </row>
    <row r="28">
      <c r="A28" s="27" t="s">
        <v>36</v>
      </c>
      <c r="B28" s="28">
        <v>46478.0</v>
      </c>
      <c r="C28" s="22">
        <f t="shared" si="3"/>
        <v>15374.24341</v>
      </c>
      <c r="D28" s="22">
        <f>-PMT(B7/12, B8, B6)</f>
        <v>377.4246729</v>
      </c>
      <c r="E28" s="22">
        <f t="shared" si="1"/>
        <v>313.3653253</v>
      </c>
      <c r="F28" s="22">
        <f>C28*(B7/12)</f>
        <v>64.05934755</v>
      </c>
      <c r="G28" s="22">
        <f t="shared" si="2"/>
        <v>15060.87809</v>
      </c>
      <c r="H28" s="29" t="s">
        <v>21</v>
      </c>
    </row>
    <row r="29">
      <c r="A29" s="27" t="s">
        <v>37</v>
      </c>
      <c r="B29" s="28">
        <v>46508.0</v>
      </c>
      <c r="C29" s="22">
        <f t="shared" si="3"/>
        <v>15060.87809</v>
      </c>
      <c r="D29" s="22">
        <f>-PMT(B7/12, B8, B6)</f>
        <v>377.4246729</v>
      </c>
      <c r="E29" s="22">
        <f t="shared" si="1"/>
        <v>314.6710142</v>
      </c>
      <c r="F29" s="22">
        <f>C29*(B7/12)</f>
        <v>62.75365869</v>
      </c>
      <c r="G29" s="22">
        <f t="shared" si="2"/>
        <v>14746.20707</v>
      </c>
      <c r="H29" s="29" t="s">
        <v>21</v>
      </c>
    </row>
    <row r="30">
      <c r="A30" s="27" t="s">
        <v>38</v>
      </c>
      <c r="B30" s="28">
        <v>46539.0</v>
      </c>
      <c r="C30" s="22">
        <f t="shared" si="3"/>
        <v>14746.20707</v>
      </c>
      <c r="D30" s="22">
        <f>-PMT(B7/12, B8, B6)</f>
        <v>377.4246729</v>
      </c>
      <c r="E30" s="22">
        <f t="shared" si="1"/>
        <v>315.9821434</v>
      </c>
      <c r="F30" s="22">
        <f>C30*(B7/12)</f>
        <v>61.44252947</v>
      </c>
      <c r="G30" s="22">
        <f t="shared" si="2"/>
        <v>14430.22493</v>
      </c>
      <c r="H30" s="29" t="s">
        <v>21</v>
      </c>
    </row>
    <row r="31">
      <c r="A31" s="20"/>
      <c r="B31" s="21"/>
      <c r="C31" s="22"/>
      <c r="D31" s="22"/>
      <c r="E31" s="22"/>
      <c r="F31" s="22"/>
      <c r="G31" s="22"/>
      <c r="H31" s="23"/>
    </row>
    <row r="32">
      <c r="A32" s="20"/>
      <c r="B32" s="21"/>
      <c r="C32" s="22"/>
      <c r="D32" s="22"/>
      <c r="E32" s="22"/>
      <c r="F32" s="22"/>
      <c r="G32" s="22"/>
      <c r="H32" s="23"/>
    </row>
    <row r="33">
      <c r="A33" s="20"/>
      <c r="B33" s="21"/>
      <c r="C33" s="22"/>
      <c r="D33" s="22"/>
      <c r="E33" s="22"/>
      <c r="F33" s="22"/>
      <c r="G33" s="22"/>
      <c r="H33" s="23"/>
    </row>
    <row r="34">
      <c r="A34" s="20"/>
      <c r="B34" s="21"/>
      <c r="C34" s="22"/>
      <c r="D34" s="22"/>
      <c r="E34" s="18"/>
      <c r="F34" s="18"/>
      <c r="G34" s="18"/>
      <c r="H34" s="23"/>
    </row>
    <row r="35">
      <c r="A35" s="20"/>
      <c r="B35" s="21"/>
      <c r="C35" s="22"/>
      <c r="D35" s="22"/>
      <c r="E35" s="18"/>
      <c r="F35" s="18"/>
      <c r="G35" s="18"/>
      <c r="H35" s="23"/>
    </row>
    <row r="36">
      <c r="A36" s="20"/>
      <c r="B36" s="21"/>
      <c r="C36" s="22"/>
      <c r="D36" s="22"/>
      <c r="E36" s="18"/>
      <c r="F36" s="18"/>
      <c r="G36" s="18"/>
      <c r="H36" s="23"/>
    </row>
    <row r="37">
      <c r="A37" s="20"/>
      <c r="B37" s="21"/>
      <c r="C37" s="22"/>
      <c r="D37" s="22"/>
      <c r="E37" s="18"/>
      <c r="F37" s="18"/>
      <c r="G37" s="18"/>
      <c r="H37" s="23"/>
    </row>
    <row r="38">
      <c r="A38" s="20"/>
      <c r="B38" s="21"/>
      <c r="C38" s="22"/>
      <c r="D38" s="22"/>
      <c r="E38" s="18"/>
      <c r="F38" s="18"/>
      <c r="G38" s="18"/>
      <c r="H38" s="23"/>
    </row>
    <row r="39">
      <c r="A39" s="20"/>
      <c r="B39" s="21"/>
      <c r="C39" s="22"/>
      <c r="D39" s="22"/>
      <c r="E39" s="18"/>
      <c r="F39" s="18"/>
      <c r="G39" s="18"/>
      <c r="H39" s="23"/>
    </row>
    <row r="40">
      <c r="A40" s="20"/>
      <c r="B40" s="21"/>
      <c r="C40" s="22"/>
      <c r="D40" s="22"/>
      <c r="E40" s="18"/>
      <c r="F40" s="18"/>
      <c r="G40" s="18"/>
      <c r="H40" s="23"/>
    </row>
    <row r="41">
      <c r="A41" s="20"/>
      <c r="B41" s="21"/>
      <c r="C41" s="22"/>
      <c r="D41" s="22"/>
      <c r="E41" s="18"/>
      <c r="F41" s="18"/>
      <c r="G41" s="18"/>
      <c r="H41" s="23"/>
    </row>
    <row r="42">
      <c r="A42" s="20"/>
      <c r="B42" s="21"/>
      <c r="C42" s="22"/>
      <c r="D42" s="22"/>
      <c r="E42" s="18"/>
      <c r="F42" s="18"/>
      <c r="G42" s="18"/>
      <c r="H42" s="23"/>
    </row>
    <row r="43">
      <c r="A43" s="20"/>
      <c r="B43" s="21"/>
      <c r="C43" s="22"/>
      <c r="D43" s="22"/>
      <c r="E43" s="18"/>
      <c r="F43" s="18"/>
      <c r="G43" s="18"/>
      <c r="H43" s="23"/>
    </row>
    <row r="44">
      <c r="A44" s="20"/>
      <c r="B44" s="21"/>
      <c r="C44" s="22"/>
      <c r="D44" s="22"/>
      <c r="E44" s="18"/>
      <c r="F44" s="18"/>
      <c r="G44" s="18"/>
      <c r="H44" s="23"/>
    </row>
    <row r="45">
      <c r="A45" s="20"/>
      <c r="B45" s="21"/>
      <c r="C45" s="22"/>
      <c r="D45" s="22"/>
      <c r="E45" s="18"/>
      <c r="F45" s="18"/>
      <c r="G45" s="18"/>
      <c r="H45" s="23"/>
    </row>
    <row r="46">
      <c r="A46" s="20"/>
      <c r="B46" s="21"/>
      <c r="C46" s="22"/>
      <c r="D46" s="22"/>
      <c r="E46" s="18"/>
      <c r="F46" s="18"/>
      <c r="G46" s="18"/>
      <c r="H46" s="23"/>
    </row>
    <row r="47">
      <c r="A47" s="20"/>
      <c r="B47" s="21"/>
      <c r="C47" s="22"/>
      <c r="D47" s="22"/>
      <c r="E47" s="18"/>
      <c r="F47" s="18"/>
      <c r="G47" s="18"/>
      <c r="H47" s="23"/>
    </row>
    <row r="48">
      <c r="A48" s="20"/>
      <c r="B48" s="21"/>
      <c r="C48" s="22"/>
      <c r="D48" s="22"/>
      <c r="E48" s="18"/>
      <c r="F48" s="18"/>
      <c r="G48" s="18"/>
      <c r="H48" s="23"/>
    </row>
    <row r="49">
      <c r="A49" s="20"/>
      <c r="B49" s="21"/>
      <c r="C49" s="22"/>
      <c r="D49" s="22"/>
      <c r="E49" s="18"/>
      <c r="F49" s="18"/>
      <c r="G49" s="18"/>
      <c r="H49" s="23"/>
    </row>
    <row r="50">
      <c r="A50" s="20"/>
      <c r="B50" s="21"/>
      <c r="C50" s="22"/>
      <c r="D50" s="22"/>
      <c r="E50" s="18"/>
      <c r="F50" s="18"/>
      <c r="G50" s="18"/>
      <c r="H50" s="23"/>
    </row>
    <row r="51">
      <c r="A51" s="20"/>
      <c r="B51" s="21"/>
      <c r="C51" s="22"/>
      <c r="D51" s="22"/>
      <c r="E51" s="18"/>
      <c r="F51" s="18"/>
      <c r="G51" s="18"/>
      <c r="H51" s="23"/>
    </row>
    <row r="52">
      <c r="A52" s="20"/>
      <c r="B52" s="21"/>
      <c r="C52" s="22"/>
      <c r="D52" s="22"/>
      <c r="E52" s="18"/>
      <c r="F52" s="18"/>
      <c r="G52" s="18"/>
      <c r="H52" s="23"/>
    </row>
  </sheetData>
  <mergeCells count="1">
    <mergeCell ref="A1:H4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